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" sheetId="1" r:id="rId4"/>
    <sheet state="visible" name="W1" sheetId="2" r:id="rId5"/>
    <sheet state="visible" name="W2" sheetId="3" r:id="rId6"/>
    <sheet state="visible" name="W3" sheetId="4" r:id="rId7"/>
    <sheet state="visible" name="W4" sheetId="5" r:id="rId8"/>
    <sheet state="visible" name="W5" sheetId="6" r:id="rId9"/>
    <sheet state="visible" name="W6" sheetId="7" r:id="rId10"/>
    <sheet state="visible" name="W7" sheetId="8" r:id="rId11"/>
    <sheet state="visible" name="W8" sheetId="9" r:id="rId12"/>
    <sheet state="visible" name="W9" sheetId="10" r:id="rId13"/>
    <sheet state="visible" name="W10" sheetId="11" r:id="rId14"/>
    <sheet state="visible" name="W11" sheetId="12" r:id="rId15"/>
    <sheet state="visible" name="W12" sheetId="13" r:id="rId16"/>
    <sheet state="visible" name="W13" sheetId="14" r:id="rId17"/>
    <sheet state="visible" name="W14" sheetId="15" r:id="rId18"/>
    <sheet state="visible" name="W15" sheetId="16" r:id="rId19"/>
    <sheet state="visible" name="W16" sheetId="17" r:id="rId20"/>
    <sheet state="visible" name="W17" sheetId="18" r:id="rId21"/>
    <sheet state="visible" name="W18" sheetId="19" r:id="rId22"/>
    <sheet state="visible" name="W19" sheetId="20" r:id="rId23"/>
    <sheet state="visible" name="W20" sheetId="21" r:id="rId24"/>
    <sheet state="visible" name="W21" sheetId="22" r:id="rId25"/>
    <sheet state="visible" name="W22" sheetId="23" r:id="rId26"/>
    <sheet state="visible" name="W23" sheetId="24" r:id="rId27"/>
    <sheet state="visible" name="W24" sheetId="25" r:id="rId28"/>
    <sheet state="visible" name="W25" sheetId="26" r:id="rId29"/>
    <sheet state="visible" name="W26" sheetId="27" r:id="rId30"/>
    <sheet state="visible" name="W27" sheetId="28" r:id="rId31"/>
    <sheet state="visible" name="W28" sheetId="29" r:id="rId32"/>
    <sheet state="visible" name="W29" sheetId="30" r:id="rId33"/>
    <sheet state="visible" name="W30" sheetId="31" r:id="rId34"/>
    <sheet state="visible" name="W31" sheetId="32" r:id="rId35"/>
    <sheet state="visible" name="W32" sheetId="33" r:id="rId36"/>
    <sheet state="visible" name="W33" sheetId="34" r:id="rId37"/>
    <sheet state="visible" name="W34" sheetId="35" r:id="rId38"/>
    <sheet state="visible" name="W35" sheetId="36" r:id="rId39"/>
    <sheet state="visible" name="W36" sheetId="37" r:id="rId40"/>
    <sheet state="visible" name="W37" sheetId="38" r:id="rId41"/>
    <sheet state="visible" name="W38" sheetId="39" r:id="rId42"/>
    <sheet state="visible" name="W39" sheetId="40" r:id="rId43"/>
    <sheet state="visible" name="W40" sheetId="41" r:id="rId44"/>
    <sheet state="visible" name="W41" sheetId="42" r:id="rId45"/>
    <sheet state="visible" name="W42" sheetId="43" r:id="rId46"/>
    <sheet state="visible" name="W43" sheetId="44" r:id="rId47"/>
    <sheet state="visible" name="W44" sheetId="45" r:id="rId48"/>
    <sheet state="visible" name="W45" sheetId="46" r:id="rId49"/>
    <sheet state="visible" name="W46" sheetId="47" r:id="rId50"/>
    <sheet state="visible" name="W47" sheetId="48" r:id="rId51"/>
    <sheet state="visible" name="W48" sheetId="49" r:id="rId52"/>
    <sheet state="visible" name="W49" sheetId="50" r:id="rId53"/>
    <sheet state="visible" name="W50" sheetId="51" r:id="rId54"/>
    <sheet state="visible" name="W51" sheetId="52" r:id="rId55"/>
    <sheet state="visible" name="W52" sheetId="53" r:id="rId56"/>
    <sheet state="visible" name="W53" sheetId="54" r:id="rId57"/>
  </sheets>
  <definedNames/>
  <calcPr/>
</workbook>
</file>

<file path=xl/sharedStrings.xml><?xml version="1.0" encoding="utf-8"?>
<sst xmlns="http://schemas.openxmlformats.org/spreadsheetml/2006/main" count="4461" uniqueCount="93">
  <si>
    <t>Name:</t>
  </si>
  <si>
    <t>Training Log</t>
  </si>
  <si>
    <t>2023-24</t>
  </si>
  <si>
    <t>WEEKLY TOTALS</t>
  </si>
  <si>
    <t>TRAINING ZONES</t>
  </si>
  <si>
    <t>TRAINING ACTIVITIES</t>
  </si>
  <si>
    <t>TRAINING METHODS</t>
  </si>
  <si>
    <t>RECOVERY</t>
  </si>
  <si>
    <t>COMMENTS</t>
  </si>
  <si>
    <t>Month #1</t>
  </si>
  <si>
    <t>Weeks 1-4</t>
  </si>
  <si>
    <t>Wkly TTL</t>
  </si>
  <si>
    <t>Level 1</t>
  </si>
  <si>
    <t>Level 2</t>
  </si>
  <si>
    <t>Level 3</t>
  </si>
  <si>
    <t>Level 4</t>
  </si>
  <si>
    <t>Level 5</t>
  </si>
  <si>
    <t xml:space="preserve">Strength </t>
  </si>
  <si>
    <t>Ski</t>
  </si>
  <si>
    <t>Roll</t>
  </si>
  <si>
    <t>Double-</t>
  </si>
  <si>
    <t>Foot</t>
  </si>
  <si>
    <t>Specific</t>
  </si>
  <si>
    <t>General</t>
  </si>
  <si>
    <t>Bike</t>
  </si>
  <si>
    <t>Paddle /</t>
  </si>
  <si>
    <t>Over-</t>
  </si>
  <si>
    <t>Distance</t>
  </si>
  <si>
    <t>Interval</t>
  </si>
  <si>
    <t>Speed/Velocity</t>
  </si>
  <si>
    <t>Warm-Up</t>
  </si>
  <si>
    <t>Race /</t>
  </si>
  <si>
    <t>Average HR</t>
  </si>
  <si>
    <t>Altitude</t>
  </si>
  <si>
    <t>HRV index</t>
  </si>
  <si>
    <t>Week</t>
  </si>
  <si>
    <t>Hours</t>
  </si>
  <si>
    <t>Avg. RI</t>
  </si>
  <si>
    <t>Week #</t>
  </si>
  <si>
    <t>From:</t>
  </si>
  <si>
    <t>To:</t>
  </si>
  <si>
    <t>Year</t>
  </si>
  <si>
    <t>Skate</t>
  </si>
  <si>
    <t>Classic</t>
  </si>
  <si>
    <t>Pole</t>
  </si>
  <si>
    <t>Strength</t>
  </si>
  <si>
    <t>Other</t>
  </si>
  <si>
    <t>Recovery</t>
  </si>
  <si>
    <t>T.T.</t>
  </si>
  <si>
    <t>MONTHLY TOTAL</t>
  </si>
  <si>
    <t>YEAR TO DATE</t>
  </si>
  <si>
    <t>Month #2</t>
  </si>
  <si>
    <t>Weeks 5-8</t>
  </si>
  <si>
    <t>Month #3</t>
  </si>
  <si>
    <t>Weeks 9-12</t>
  </si>
  <si>
    <t>Month #4</t>
  </si>
  <si>
    <t>Weeks 13-16</t>
  </si>
  <si>
    <t>Month #5</t>
  </si>
  <si>
    <t>Weeks 17-20</t>
  </si>
  <si>
    <t>Month #6</t>
  </si>
  <si>
    <t>Weeks 21-24</t>
  </si>
  <si>
    <t>Month #7</t>
  </si>
  <si>
    <t>Weeks 25-28</t>
  </si>
  <si>
    <t>Month #8</t>
  </si>
  <si>
    <t>Weeks 29-32</t>
  </si>
  <si>
    <t>Month #9</t>
  </si>
  <si>
    <t>Weeks 33-36</t>
  </si>
  <si>
    <t>Month #10</t>
  </si>
  <si>
    <t>Weeks 37-40</t>
  </si>
  <si>
    <t>Month #11</t>
  </si>
  <si>
    <t>Weeks 41-44</t>
  </si>
  <si>
    <t>Month #12</t>
  </si>
  <si>
    <t>Weeks 45-48</t>
  </si>
  <si>
    <t>Month #13</t>
  </si>
  <si>
    <t>Weeks 49-53</t>
  </si>
  <si>
    <t xml:space="preserve">Week # </t>
  </si>
  <si>
    <t>Speed/       Velocity</t>
  </si>
  <si>
    <t>Day</t>
  </si>
  <si>
    <t>Session#</t>
  </si>
  <si>
    <t>Monday</t>
  </si>
  <si>
    <t>I</t>
  </si>
  <si>
    <t>distance rollerski</t>
  </si>
  <si>
    <t>II</t>
  </si>
  <si>
    <t>Tuesday</t>
  </si>
  <si>
    <t>L3 3 x 5 min hiking with poles</t>
  </si>
  <si>
    <t>gym workout</t>
  </si>
  <si>
    <t>Wednesday</t>
  </si>
  <si>
    <t>Thursday</t>
  </si>
  <si>
    <t>Friday</t>
  </si>
  <si>
    <t>Saturday</t>
  </si>
  <si>
    <t>Sunday</t>
  </si>
  <si>
    <t>WEEKLY TOTAL</t>
  </si>
  <si>
    <t>* See the examples of how to fill out the log. We enter what we did each day 3 different times. Once under Training Zones, once under Training Activites, and once under Training Methods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</si>
</sst>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hh]:mm"/>
    <numFmt numFmtId="165" formatCode="#,#00;;;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color theme="1"/>
      <name val="Arial"/>
      <scheme val="minor"/>
    </font>
    <font>
      <sz val="12.0"/>
      <color rgb="FF9C6500"/>
      <name val="Calibri"/>
    </font>
    <font>
      <sz val="12.0"/>
      <color rgb="FF9C0006"/>
      <name val="Calibri"/>
    </font>
    <font>
      <sz val="12.0"/>
      <color rgb="FF0061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8DB3E2"/>
        <bgColor rgb="FF8DB3E2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10">
    <border/>
    <border>
      <left/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3" fillId="2" fontId="3" numFmtId="0" xfId="0" applyBorder="1" applyFont="1"/>
    <xf borderId="3" fillId="2" fontId="1" numFmtId="0" xfId="0" applyBorder="1" applyFont="1"/>
    <xf borderId="4" fillId="2" fontId="1" numFmtId="0" xfId="0" applyBorder="1" applyFont="1"/>
    <xf borderId="0" fillId="0" fontId="1" numFmtId="164" xfId="0" applyFont="1" applyNumberFormat="1"/>
    <xf borderId="0" fillId="0" fontId="1" numFmtId="165" xfId="0" applyFont="1" applyNumberFormat="1"/>
    <xf borderId="5" fillId="2" fontId="3" numFmtId="0" xfId="0" applyBorder="1" applyFont="1"/>
    <xf borderId="6" fillId="2" fontId="3" numFmtId="0" xfId="0" applyBorder="1" applyFont="1"/>
    <xf borderId="6" fillId="2" fontId="1" numFmtId="0" xfId="0" applyBorder="1" applyFont="1"/>
    <xf borderId="7" fillId="2" fontId="1" numFmtId="0" xfId="0" applyBorder="1" applyFont="1"/>
    <xf borderId="8" fillId="2" fontId="3" numFmtId="0" xfId="0" applyBorder="1" applyFont="1"/>
    <xf borderId="9" fillId="2" fontId="3" numFmtId="0" xfId="0" applyBorder="1" applyFont="1"/>
    <xf borderId="9" fillId="2" fontId="1" numFmtId="0" xfId="0" applyBorder="1" applyFont="1"/>
    <xf borderId="6" fillId="3" fontId="1" numFmtId="0" xfId="0" applyBorder="1" applyFill="1" applyFont="1"/>
    <xf borderId="5" fillId="3" fontId="3" numFmtId="0" xfId="0" applyBorder="1" applyFont="1"/>
    <xf borderId="6" fillId="3" fontId="3" numFmtId="0" xfId="0" applyBorder="1" applyFont="1"/>
    <xf borderId="10" fillId="4" fontId="3" numFmtId="0" xfId="0" applyBorder="1" applyFill="1" applyFont="1"/>
    <xf borderId="5" fillId="4" fontId="3" numFmtId="0" xfId="0" applyBorder="1" applyFont="1"/>
    <xf borderId="6" fillId="4" fontId="3" numFmtId="0" xfId="0" applyBorder="1" applyFont="1"/>
    <xf borderId="6" fillId="4" fontId="1" numFmtId="0" xfId="0" applyBorder="1" applyFont="1"/>
    <xf borderId="2" fillId="5" fontId="3" numFmtId="0" xfId="0" applyBorder="1" applyFill="1" applyFont="1"/>
    <xf borderId="3" fillId="5" fontId="3" numFmtId="0" xfId="0" applyBorder="1" applyFont="1"/>
    <xf borderId="3" fillId="5" fontId="1" numFmtId="0" xfId="0" applyBorder="1" applyFont="1"/>
    <xf borderId="4" fillId="5" fontId="1" numFmtId="0" xfId="0" applyBorder="1" applyFont="1"/>
    <xf borderId="5" fillId="6" fontId="3" numFmtId="0" xfId="0" applyBorder="1" applyFill="1" applyFont="1"/>
    <xf borderId="6" fillId="6" fontId="3" numFmtId="0" xfId="0" applyBorder="1" applyFont="1"/>
    <xf borderId="6" fillId="6" fontId="1" numFmtId="0" xfId="0" applyBorder="1" applyFont="1"/>
    <xf borderId="1" fillId="6" fontId="1" numFmtId="0" xfId="0" applyBorder="1" applyFont="1"/>
    <xf borderId="11" fillId="7" fontId="3" numFmtId="0" xfId="0" applyAlignment="1" applyBorder="1" applyFill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" fillId="3" fontId="1" numFmtId="0" xfId="0" applyBorder="1" applyFont="1"/>
    <xf borderId="5" fillId="3" fontId="1" numFmtId="0" xfId="0" applyBorder="1" applyFont="1"/>
    <xf borderId="10" fillId="4" fontId="1" numFmtId="0" xfId="0" applyBorder="1" applyFont="1"/>
    <xf borderId="14" fillId="4" fontId="1" numFmtId="0" xfId="0" applyBorder="1" applyFont="1"/>
    <xf borderId="15" fillId="4" fontId="1" numFmtId="0" xfId="0" applyBorder="1" applyFont="1"/>
    <xf borderId="16" fillId="4" fontId="1" numFmtId="0" xfId="0" applyBorder="1" applyFont="1"/>
    <xf borderId="17" fillId="5" fontId="1" numFmtId="0" xfId="0" applyBorder="1" applyFont="1"/>
    <xf borderId="18" fillId="5" fontId="1" numFmtId="0" xfId="0" applyBorder="1" applyFont="1"/>
    <xf borderId="19" fillId="5" fontId="1" numFmtId="0" xfId="0" applyBorder="1" applyFont="1"/>
    <xf borderId="17" fillId="6" fontId="1" numFmtId="0" xfId="0" applyBorder="1" applyFont="1"/>
    <xf borderId="20" fillId="6" fontId="1" numFmtId="0" xfId="0" applyBorder="1" applyFont="1"/>
    <xf borderId="18" fillId="6" fontId="1" numFmtId="0" xfId="0" applyBorder="1" applyFont="1"/>
    <xf borderId="21" fillId="6" fontId="1" numFmtId="0" xfId="0" applyBorder="1" applyFont="1"/>
    <xf borderId="18" fillId="6" fontId="1" numFmtId="0" xfId="0" applyAlignment="1" applyBorder="1" applyFont="1">
      <alignment shrinkToFit="0" wrapText="1"/>
    </xf>
    <xf borderId="19" fillId="6" fontId="1" numFmtId="0" xfId="0" applyBorder="1" applyFont="1"/>
    <xf borderId="5" fillId="7" fontId="1" numFmtId="0" xfId="0" applyAlignment="1" applyBorder="1" applyFont="1">
      <alignment horizontal="center" shrinkToFit="0" wrapText="1"/>
    </xf>
    <xf borderId="18" fillId="7" fontId="1" numFmtId="0" xfId="0" applyAlignment="1" applyBorder="1" applyFont="1">
      <alignment horizontal="center" shrinkToFit="0" wrapText="1"/>
    </xf>
    <xf borderId="1" fillId="7" fontId="1" numFmtId="0" xfId="0" applyBorder="1" applyFont="1"/>
    <xf borderId="0" fillId="0" fontId="5" numFmtId="0" xfId="0" applyFont="1"/>
    <xf borderId="5" fillId="4" fontId="1" numFmtId="0" xfId="0" applyBorder="1" applyFont="1"/>
    <xf borderId="22" fillId="5" fontId="1" numFmtId="0" xfId="0" applyBorder="1" applyFont="1"/>
    <xf borderId="23" fillId="5" fontId="1" numFmtId="0" xfId="0" applyBorder="1" applyFont="1"/>
    <xf borderId="24" fillId="5" fontId="1" numFmtId="0" xfId="0" applyBorder="1" applyFont="1"/>
    <xf borderId="22" fillId="6" fontId="1" numFmtId="0" xfId="0" applyBorder="1" applyFont="1"/>
    <xf borderId="25" fillId="6" fontId="1" numFmtId="0" xfId="0" applyBorder="1" applyFont="1"/>
    <xf borderId="23" fillId="6" fontId="1" numFmtId="0" xfId="0" applyBorder="1" applyFont="1"/>
    <xf borderId="26" fillId="6" fontId="1" numFmtId="0" xfId="0" applyBorder="1" applyFont="1"/>
    <xf borderId="23" fillId="6" fontId="1" numFmtId="0" xfId="0" applyAlignment="1" applyBorder="1" applyFont="1">
      <alignment shrinkToFit="0" wrapText="1"/>
    </xf>
    <xf borderId="24" fillId="6" fontId="1" numFmtId="0" xfId="0" applyBorder="1" applyFont="1"/>
    <xf borderId="5" fillId="7" fontId="1" numFmtId="0" xfId="0" applyBorder="1" applyFont="1"/>
    <xf borderId="23" fillId="7" fontId="1" numFmtId="0" xfId="0" applyBorder="1" applyFont="1"/>
    <xf borderId="0" fillId="0" fontId="1" numFmtId="2" xfId="0" applyFont="1" applyNumberFormat="1"/>
    <xf borderId="6" fillId="3" fontId="1" numFmtId="0" xfId="0" applyAlignment="1" applyBorder="1" applyFont="1">
      <alignment horizontal="center"/>
    </xf>
    <xf borderId="14" fillId="3" fontId="1" numFmtId="16" xfId="0" applyAlignment="1" applyBorder="1" applyFont="1" applyNumberFormat="1">
      <alignment readingOrder="0"/>
    </xf>
    <xf borderId="15" fillId="3" fontId="1" numFmtId="16" xfId="0" applyBorder="1" applyFont="1" applyNumberFormat="1"/>
    <xf borderId="27" fillId="3" fontId="1" numFmtId="0" xfId="0" applyBorder="1" applyFont="1"/>
    <xf borderId="28" fillId="0" fontId="1" numFmtId="164" xfId="0" applyBorder="1" applyFont="1" applyNumberFormat="1"/>
    <xf borderId="29" fillId="0" fontId="1" numFmtId="164" xfId="0" applyBorder="1" applyFont="1" applyNumberFormat="1"/>
    <xf borderId="30" fillId="0" fontId="1" numFmtId="164" xfId="0" applyBorder="1" applyFont="1" applyNumberFormat="1"/>
    <xf borderId="11" fillId="0" fontId="1" numFmtId="164" xfId="0" applyBorder="1" applyFont="1" applyNumberFormat="1"/>
    <xf borderId="29" fillId="0" fontId="1" numFmtId="1" xfId="0" applyBorder="1" applyFont="1" applyNumberFormat="1"/>
    <xf borderId="31" fillId="0" fontId="1" numFmtId="1" xfId="0" applyBorder="1" applyFont="1" applyNumberFormat="1"/>
    <xf borderId="32" fillId="0" fontId="1" numFmtId="1" xfId="0" applyBorder="1" applyFont="1" applyNumberFormat="1"/>
    <xf borderId="12" fillId="0" fontId="1" numFmtId="0" xfId="0" applyBorder="1" applyFont="1"/>
    <xf borderId="13" fillId="0" fontId="1" numFmtId="0" xfId="0" applyBorder="1" applyFont="1"/>
    <xf borderId="14" fillId="3" fontId="1" numFmtId="16" xfId="0" applyBorder="1" applyFont="1" applyNumberFormat="1"/>
    <xf borderId="14" fillId="0" fontId="1" numFmtId="164" xfId="0" applyBorder="1" applyFont="1" applyNumberFormat="1"/>
    <xf borderId="33" fillId="0" fontId="1" numFmtId="164" xfId="0" applyBorder="1" applyFont="1" applyNumberFormat="1"/>
    <xf borderId="34" fillId="0" fontId="1" numFmtId="164" xfId="0" applyBorder="1" applyFont="1" applyNumberFormat="1"/>
    <xf borderId="14" fillId="0" fontId="1" numFmtId="1" xfId="0" applyBorder="1" applyFont="1" applyNumberFormat="1"/>
    <xf borderId="15" fillId="0" fontId="1" numFmtId="1" xfId="0" applyBorder="1" applyFont="1" applyNumberFormat="1"/>
    <xf borderId="27" fillId="0" fontId="1" numFmtId="1" xfId="0" applyBorder="1" applyFont="1" applyNumberFormat="1"/>
    <xf borderId="35" fillId="0" fontId="1" numFmtId="0" xfId="0" applyBorder="1" applyFont="1"/>
    <xf borderId="36" fillId="0" fontId="1" numFmtId="0" xfId="0" applyBorder="1" applyFont="1"/>
    <xf borderId="37" fillId="0" fontId="1" numFmtId="164" xfId="0" applyBorder="1" applyFont="1" applyNumberFormat="1"/>
    <xf borderId="38" fillId="0" fontId="1" numFmtId="164" xfId="0" applyBorder="1" applyFont="1" applyNumberFormat="1"/>
    <xf borderId="39" fillId="0" fontId="1" numFmtId="164" xfId="0" applyBorder="1" applyFont="1" applyNumberFormat="1"/>
    <xf borderId="40" fillId="0" fontId="1" numFmtId="164" xfId="0" applyBorder="1" applyFont="1" applyNumberFormat="1"/>
    <xf borderId="37" fillId="0" fontId="1" numFmtId="1" xfId="0" applyBorder="1" applyFont="1" applyNumberFormat="1"/>
    <xf borderId="41" fillId="0" fontId="1" numFmtId="1" xfId="0" applyBorder="1" applyFont="1" applyNumberFormat="1"/>
    <xf borderId="42" fillId="0" fontId="1" numFmtId="1" xfId="0" applyBorder="1" applyFont="1" applyNumberFormat="1"/>
    <xf borderId="43" fillId="0" fontId="1" numFmtId="0" xfId="0" applyBorder="1" applyFont="1"/>
    <xf borderId="44" fillId="0" fontId="1" numFmtId="0" xfId="0" applyBorder="1" applyFont="1"/>
    <xf borderId="45" fillId="8" fontId="3" numFmtId="0" xfId="0" applyBorder="1" applyFill="1" applyFont="1"/>
    <xf borderId="46" fillId="8" fontId="3" numFmtId="0" xfId="0" applyBorder="1" applyFont="1"/>
    <xf borderId="46" fillId="8" fontId="1" numFmtId="164" xfId="0" applyBorder="1" applyFont="1" applyNumberFormat="1"/>
    <xf borderId="10" fillId="0" fontId="1" numFmtId="164" xfId="0" applyBorder="1" applyFont="1" applyNumberFormat="1"/>
    <xf borderId="47" fillId="0" fontId="1" numFmtId="164" xfId="0" applyBorder="1" applyFont="1" applyNumberFormat="1"/>
    <xf borderId="48" fillId="0" fontId="1" numFmtId="164" xfId="0" applyBorder="1" applyFont="1" applyNumberFormat="1"/>
    <xf borderId="49" fillId="0" fontId="1" numFmtId="164" xfId="0" applyBorder="1" applyFont="1" applyNumberFormat="1"/>
    <xf borderId="50" fillId="0" fontId="1" numFmtId="164" xfId="0" applyBorder="1" applyFont="1" applyNumberFormat="1"/>
    <xf borderId="51" fillId="0" fontId="1" numFmtId="164" xfId="0" applyBorder="1" applyFont="1" applyNumberFormat="1"/>
    <xf borderId="47" fillId="9" fontId="1" numFmtId="1" xfId="0" applyBorder="1" applyFill="1" applyFont="1" applyNumberFormat="1"/>
    <xf borderId="48" fillId="9" fontId="1" numFmtId="1" xfId="0" applyBorder="1" applyFont="1" applyNumberFormat="1"/>
    <xf borderId="50" fillId="9" fontId="1" numFmtId="1" xfId="0" applyBorder="1" applyFont="1" applyNumberFormat="1"/>
    <xf borderId="28" fillId="0" fontId="1" numFmtId="0" xfId="0" applyBorder="1" applyFont="1"/>
    <xf borderId="52" fillId="0" fontId="1" numFmtId="0" xfId="0" applyBorder="1" applyFont="1"/>
    <xf borderId="45" fillId="10" fontId="3" numFmtId="0" xfId="0" applyBorder="1" applyFill="1" applyFont="1"/>
    <xf borderId="46" fillId="10" fontId="3" numFmtId="0" xfId="0" applyBorder="1" applyFont="1"/>
    <xf borderId="46" fillId="10" fontId="1" numFmtId="164" xfId="0" applyBorder="1" applyFont="1" applyNumberFormat="1"/>
    <xf borderId="53" fillId="0" fontId="1" numFmtId="164" xfId="0" applyBorder="1" applyFont="1" applyNumberFormat="1"/>
    <xf borderId="47" fillId="0" fontId="1" numFmtId="1" xfId="0" applyBorder="1" applyFont="1" applyNumberFormat="1"/>
    <xf borderId="48" fillId="0" fontId="1" numFmtId="1" xfId="0" applyBorder="1" applyFont="1" applyNumberFormat="1"/>
    <xf borderId="50" fillId="0" fontId="1" numFmtId="1" xfId="0" applyBorder="1" applyFont="1" applyNumberFormat="1"/>
    <xf borderId="54" fillId="0" fontId="1" numFmtId="0" xfId="0" applyBorder="1" applyFont="1"/>
    <xf borderId="55" fillId="0" fontId="1" numFmtId="0" xfId="0" applyBorder="1" applyFont="1"/>
    <xf borderId="56" fillId="0" fontId="1" numFmtId="0" xfId="0" applyBorder="1" applyFont="1"/>
    <xf borderId="0" fillId="0" fontId="1" numFmtId="21" xfId="0" applyFont="1" applyNumberFormat="1"/>
    <xf borderId="57" fillId="0" fontId="1" numFmtId="10" xfId="0" applyAlignment="1" applyBorder="1" applyFont="1" applyNumberFormat="1">
      <alignment horizontal="center"/>
    </xf>
    <xf borderId="57" fillId="0" fontId="4" numFmtId="0" xfId="0" applyBorder="1" applyFont="1"/>
    <xf borderId="0" fillId="0" fontId="1" numFmtId="10" xfId="0" applyFont="1" applyNumberFormat="1"/>
    <xf borderId="0" fillId="0" fontId="1" numFmtId="10" xfId="0" applyAlignment="1" applyFont="1" applyNumberFormat="1">
      <alignment horizontal="center"/>
    </xf>
    <xf borderId="2" fillId="3" fontId="3" numFmtId="0" xfId="0" applyBorder="1" applyFont="1"/>
    <xf borderId="3" fillId="3" fontId="3" numFmtId="0" xfId="0" applyBorder="1" applyFont="1"/>
    <xf borderId="4" fillId="3" fontId="1" numFmtId="0" xfId="0" applyBorder="1" applyFont="1"/>
    <xf borderId="2" fillId="4" fontId="3" numFmtId="0" xfId="0" applyBorder="1" applyFont="1"/>
    <xf borderId="3" fillId="4" fontId="3" numFmtId="0" xfId="0" applyBorder="1" applyFont="1"/>
    <xf borderId="3" fillId="4" fontId="1" numFmtId="0" xfId="0" applyBorder="1" applyFont="1"/>
    <xf borderId="4" fillId="4" fontId="1" numFmtId="0" xfId="0" applyBorder="1" applyFont="1"/>
    <xf borderId="3" fillId="5" fontId="3" numFmtId="21" xfId="0" applyBorder="1" applyFont="1" applyNumberFormat="1"/>
    <xf borderId="3" fillId="5" fontId="1" numFmtId="21" xfId="0" applyBorder="1" applyFont="1" applyNumberFormat="1"/>
    <xf borderId="4" fillId="5" fontId="1" numFmtId="21" xfId="0" applyBorder="1" applyFont="1" applyNumberFormat="1"/>
    <xf borderId="2" fillId="6" fontId="3" numFmtId="21" xfId="0" applyBorder="1" applyFont="1" applyNumberFormat="1"/>
    <xf borderId="3" fillId="6" fontId="3" numFmtId="21" xfId="0" applyBorder="1" applyFont="1" applyNumberFormat="1"/>
    <xf borderId="3" fillId="6" fontId="1" numFmtId="21" xfId="0" applyBorder="1" applyFont="1" applyNumberFormat="1"/>
    <xf borderId="4" fillId="6" fontId="1" numFmtId="21" xfId="0" applyBorder="1" applyFont="1" applyNumberFormat="1"/>
    <xf borderId="3" fillId="3" fontId="1" numFmtId="0" xfId="0" applyBorder="1" applyFont="1"/>
    <xf borderId="27" fillId="4" fontId="1" numFmtId="0" xfId="0" applyBorder="1" applyFont="1"/>
    <xf borderId="21" fillId="5" fontId="1" numFmtId="21" xfId="0" applyBorder="1" applyFont="1" applyNumberFormat="1"/>
    <xf borderId="18" fillId="5" fontId="1" numFmtId="21" xfId="0" applyBorder="1" applyFont="1" applyNumberFormat="1"/>
    <xf borderId="19" fillId="5" fontId="1" numFmtId="21" xfId="0" applyBorder="1" applyFont="1" applyNumberFormat="1"/>
    <xf borderId="17" fillId="6" fontId="1" numFmtId="21" xfId="0" applyBorder="1" applyFont="1" applyNumberFormat="1"/>
    <xf borderId="20" fillId="6" fontId="1" numFmtId="21" xfId="0" applyBorder="1" applyFont="1" applyNumberFormat="1"/>
    <xf borderId="18" fillId="6" fontId="1" numFmtId="21" xfId="0" applyBorder="1" applyFont="1" applyNumberFormat="1"/>
    <xf borderId="21" fillId="6" fontId="1" numFmtId="21" xfId="0" applyBorder="1" applyFont="1" applyNumberFormat="1"/>
    <xf borderId="19" fillId="6" fontId="1" numFmtId="21" xfId="0" applyBorder="1" applyFont="1" applyNumberFormat="1"/>
    <xf borderId="1" fillId="3" fontId="3" numFmtId="0" xfId="0" applyBorder="1" applyFont="1"/>
    <xf borderId="1" fillId="4" fontId="1" numFmtId="0" xfId="0" applyBorder="1" applyFont="1"/>
    <xf borderId="58" fillId="5" fontId="1" numFmtId="21" xfId="0" applyBorder="1" applyFont="1" applyNumberFormat="1"/>
    <xf borderId="59" fillId="5" fontId="1" numFmtId="21" xfId="0" applyBorder="1" applyFont="1" applyNumberFormat="1"/>
    <xf borderId="60" fillId="5" fontId="1" numFmtId="21" xfId="0" applyBorder="1" applyFont="1" applyNumberFormat="1"/>
    <xf borderId="61" fillId="6" fontId="1" numFmtId="21" xfId="0" applyBorder="1" applyFont="1" applyNumberFormat="1"/>
    <xf borderId="62" fillId="6" fontId="1" numFmtId="21" xfId="0" applyBorder="1" applyFont="1" applyNumberFormat="1"/>
    <xf borderId="59" fillId="6" fontId="1" numFmtId="21" xfId="0" applyBorder="1" applyFont="1" applyNumberFormat="1"/>
    <xf borderId="58" fillId="6" fontId="1" numFmtId="21" xfId="0" applyBorder="1" applyFont="1" applyNumberFormat="1"/>
    <xf borderId="60" fillId="6" fontId="1" numFmtId="21" xfId="0" applyBorder="1" applyFont="1" applyNumberFormat="1"/>
    <xf borderId="8" fillId="3" fontId="1" numFmtId="0" xfId="0" applyBorder="1" applyFont="1"/>
    <xf borderId="9" fillId="3" fontId="1" numFmtId="0" xfId="0" applyBorder="1" applyFont="1"/>
    <xf borderId="7" fillId="3" fontId="1" numFmtId="0" xfId="0" applyBorder="1" applyFont="1"/>
    <xf borderId="38" fillId="0" fontId="1" numFmtId="1" xfId="0" applyBorder="1" applyFont="1" applyNumberFormat="1"/>
    <xf borderId="63" fillId="0" fontId="1" numFmtId="1" xfId="0" applyBorder="1" applyFont="1" applyNumberFormat="1"/>
    <xf borderId="64" fillId="0" fontId="1" numFmtId="1" xfId="0" applyBorder="1" applyFont="1" applyNumberFormat="1"/>
    <xf borderId="0" fillId="0" fontId="3" numFmtId="0" xfId="0" applyFont="1"/>
    <xf borderId="0" fillId="0" fontId="1" numFmtId="0" xfId="0" applyFont="1"/>
    <xf borderId="8" fillId="4" fontId="1" numFmtId="0" xfId="0" applyBorder="1" applyFont="1"/>
    <xf borderId="9" fillId="4" fontId="1" numFmtId="0" xfId="0" applyBorder="1" applyFont="1"/>
    <xf borderId="7" fillId="4" fontId="1" numFmtId="0" xfId="0" applyBorder="1" applyFont="1"/>
    <xf borderId="65" fillId="0" fontId="1" numFmtId="164" xfId="0" applyBorder="1" applyFont="1" applyNumberFormat="1"/>
    <xf borderId="66" fillId="0" fontId="1" numFmtId="1" xfId="0" applyBorder="1" applyFont="1" applyNumberFormat="1"/>
    <xf borderId="67" fillId="0" fontId="1" numFmtId="1" xfId="0" applyBorder="1" applyFont="1" applyNumberFormat="1"/>
    <xf borderId="68" fillId="0" fontId="1" numFmtId="1" xfId="0" applyBorder="1" applyFont="1" applyNumberFormat="1"/>
    <xf borderId="66" fillId="0" fontId="1" numFmtId="2" xfId="0" applyBorder="1" applyFont="1" applyNumberFormat="1"/>
    <xf borderId="67" fillId="0" fontId="1" numFmtId="2" xfId="0" applyBorder="1" applyFont="1" applyNumberFormat="1"/>
    <xf borderId="68" fillId="0" fontId="1" numFmtId="2" xfId="0" applyBorder="1" applyFont="1" applyNumberFormat="1"/>
    <xf borderId="47" fillId="0" fontId="1" numFmtId="2" xfId="0" applyBorder="1" applyFont="1" applyNumberFormat="1"/>
    <xf borderId="48" fillId="0" fontId="1" numFmtId="2" xfId="0" applyBorder="1" applyFont="1" applyNumberFormat="1"/>
    <xf borderId="50" fillId="0" fontId="1" numFmtId="2" xfId="0" applyBorder="1" applyFont="1" applyNumberFormat="1"/>
    <xf borderId="11" fillId="0" fontId="1" numFmtId="0" xfId="0" applyBorder="1" applyFont="1"/>
    <xf borderId="34" fillId="0" fontId="1" numFmtId="0" xfId="0" applyBorder="1" applyFont="1"/>
    <xf borderId="69" fillId="0" fontId="1" numFmtId="0" xfId="0" applyBorder="1" applyFont="1"/>
    <xf borderId="70" fillId="0" fontId="1" numFmtId="0" xfId="0" applyBorder="1" applyFont="1"/>
    <xf borderId="2" fillId="5" fontId="3" numFmtId="21" xfId="0" applyBorder="1" applyFont="1" applyNumberFormat="1"/>
    <xf borderId="61" fillId="5" fontId="1" numFmtId="21" xfId="0" applyBorder="1" applyFont="1" applyNumberFormat="1"/>
    <xf borderId="54" fillId="0" fontId="1" numFmtId="20" xfId="0" applyBorder="1" applyFont="1" applyNumberFormat="1"/>
    <xf borderId="66" fillId="0" fontId="1" numFmtId="164" xfId="0" applyBorder="1" applyFont="1" applyNumberFormat="1"/>
    <xf borderId="11" fillId="4" fontId="3" numFmtId="0" xfId="0" applyAlignment="1" applyBorder="1" applyFont="1">
      <alignment horizontal="center"/>
    </xf>
    <xf borderId="71" fillId="5" fontId="3" numFmtId="0" xfId="0" applyAlignment="1" applyBorder="1" applyFont="1">
      <alignment horizontal="center"/>
    </xf>
    <xf borderId="72" fillId="0" fontId="4" numFmtId="0" xfId="0" applyBorder="1" applyFont="1"/>
    <xf borderId="73" fillId="0" fontId="4" numFmtId="0" xfId="0" applyBorder="1" applyFont="1"/>
    <xf borderId="71" fillId="6" fontId="3" numFmtId="0" xfId="0" applyAlignment="1" applyBorder="1" applyFont="1">
      <alignment horizontal="center"/>
    </xf>
    <xf borderId="74" fillId="3" fontId="1" numFmtId="0" xfId="0" applyAlignment="1" applyBorder="1" applyFont="1">
      <alignment horizontal="center"/>
    </xf>
    <xf borderId="25" fillId="6" fontId="1" numFmtId="16" xfId="0" applyBorder="1" applyFont="1" applyNumberFormat="1"/>
    <xf borderId="21" fillId="5" fontId="1" numFmtId="0" xfId="0" applyBorder="1" applyFont="1"/>
    <xf borderId="20" fillId="5" fontId="1" numFmtId="0" xfId="0" applyBorder="1" applyFont="1"/>
    <xf borderId="75" fillId="6" fontId="1" numFmtId="0" xfId="0" applyBorder="1" applyFont="1"/>
    <xf borderId="26" fillId="5" fontId="1" numFmtId="0" xfId="0" applyBorder="1" applyFont="1"/>
    <xf borderId="25" fillId="5" fontId="1" numFmtId="0" xfId="0" applyBorder="1" applyFont="1"/>
    <xf borderId="76" fillId="6" fontId="1" numFmtId="0" xfId="0" applyAlignment="1" applyBorder="1" applyFont="1">
      <alignment shrinkToFit="0" wrapText="1"/>
    </xf>
    <xf borderId="8" fillId="7" fontId="1" numFmtId="0" xfId="0" applyBorder="1" applyFont="1"/>
    <xf borderId="59" fillId="7" fontId="1" numFmtId="0" xfId="0" applyBorder="1" applyFont="1"/>
    <xf borderId="7" fillId="7" fontId="1" numFmtId="0" xfId="0" applyBorder="1" applyFont="1"/>
    <xf borderId="37" fillId="3" fontId="1" numFmtId="16" xfId="0" applyAlignment="1" applyBorder="1" applyFont="1" applyNumberFormat="1">
      <alignment horizontal="center"/>
    </xf>
    <xf borderId="29" fillId="0" fontId="1" numFmtId="20" xfId="0" applyBorder="1" applyFont="1" applyNumberFormat="1"/>
    <xf borderId="31" fillId="0" fontId="1" numFmtId="20" xfId="0" applyBorder="1" applyFont="1" applyNumberFormat="1"/>
    <xf borderId="13" fillId="0" fontId="1" numFmtId="20" xfId="0" applyBorder="1" applyFont="1" applyNumberFormat="1"/>
    <xf borderId="77" fillId="0" fontId="1" numFmtId="20" xfId="0" applyBorder="1" applyFont="1" applyNumberFormat="1"/>
    <xf borderId="31" fillId="0" fontId="1" numFmtId="3" xfId="0" applyBorder="1" applyFont="1" applyNumberFormat="1"/>
    <xf borderId="28" fillId="0" fontId="1" numFmtId="1" xfId="0" applyBorder="1" applyFont="1" applyNumberFormat="1"/>
    <xf borderId="78" fillId="0" fontId="4" numFmtId="0" xfId="0" applyBorder="1" applyFont="1"/>
    <xf borderId="78" fillId="0" fontId="1" numFmtId="20" xfId="0" applyBorder="1" applyFont="1" applyNumberFormat="1"/>
    <xf borderId="79" fillId="0" fontId="1" numFmtId="20" xfId="0" applyBorder="1" applyFont="1" applyNumberFormat="1"/>
    <xf borderId="52" fillId="0" fontId="1" numFmtId="20" xfId="0" applyBorder="1" applyFont="1" applyNumberFormat="1"/>
    <xf borderId="80" fillId="0" fontId="1" numFmtId="20" xfId="0" applyBorder="1" applyFont="1" applyNumberFormat="1"/>
    <xf borderId="79" fillId="0" fontId="1" numFmtId="0" xfId="0" applyBorder="1" applyFont="1"/>
    <xf borderId="79" fillId="0" fontId="1" numFmtId="3" xfId="0" applyBorder="1" applyFont="1" applyNumberFormat="1"/>
    <xf borderId="75" fillId="11" fontId="6" numFmtId="1" xfId="0" applyBorder="1" applyFill="1" applyFont="1" applyNumberFormat="1"/>
    <xf borderId="15" fillId="0" fontId="1" numFmtId="20" xfId="0" applyBorder="1" applyFont="1" applyNumberFormat="1"/>
    <xf borderId="36" fillId="0" fontId="1" numFmtId="20" xfId="0" applyBorder="1" applyFont="1" applyNumberFormat="1"/>
    <xf borderId="14" fillId="0" fontId="1" numFmtId="20" xfId="0" applyBorder="1" applyFont="1" applyNumberFormat="1"/>
    <xf borderId="81" fillId="0" fontId="1" numFmtId="20" xfId="0" applyBorder="1" applyFont="1" applyNumberFormat="1"/>
    <xf borderId="15" fillId="0" fontId="1" numFmtId="0" xfId="0" applyBorder="1" applyFont="1"/>
    <xf borderId="35" fillId="0" fontId="1" numFmtId="1" xfId="0" applyBorder="1" applyFont="1" applyNumberFormat="1"/>
    <xf borderId="15" fillId="0" fontId="1" numFmtId="3" xfId="0" applyBorder="1" applyFont="1" applyNumberFormat="1"/>
    <xf borderId="82" fillId="11" fontId="7" numFmtId="1" xfId="0" applyBorder="1" applyFont="1" applyNumberFormat="1"/>
    <xf borderId="41" fillId="0" fontId="1" numFmtId="20" xfId="0" applyBorder="1" applyFont="1" applyNumberFormat="1"/>
    <xf borderId="83" fillId="0" fontId="1" numFmtId="20" xfId="0" applyBorder="1" applyFont="1" applyNumberFormat="1"/>
    <xf borderId="37" fillId="0" fontId="1" numFmtId="20" xfId="0" applyBorder="1" applyFont="1" applyNumberFormat="1"/>
    <xf borderId="84" fillId="0" fontId="1" numFmtId="20" xfId="0" applyBorder="1" applyFont="1" applyNumberFormat="1"/>
    <xf borderId="40" fillId="0" fontId="1" numFmtId="0" xfId="0" applyBorder="1" applyFont="1"/>
    <xf borderId="41" fillId="0" fontId="1" numFmtId="0" xfId="0" applyBorder="1" applyFont="1"/>
    <xf borderId="85" fillId="0" fontId="1" numFmtId="1" xfId="0" applyBorder="1" applyFont="1" applyNumberFormat="1"/>
    <xf borderId="85" fillId="0" fontId="1" numFmtId="0" xfId="0" applyBorder="1" applyFont="1"/>
    <xf borderId="83" fillId="0" fontId="1" numFmtId="0" xfId="0" applyBorder="1" applyFont="1"/>
    <xf borderId="41" fillId="0" fontId="1" numFmtId="3" xfId="0" applyBorder="1" applyFont="1" applyNumberFormat="1"/>
    <xf borderId="86" fillId="11" fontId="6" numFmtId="1" xfId="0" applyBorder="1" applyFont="1" applyNumberFormat="1"/>
    <xf borderId="38" fillId="0" fontId="1" numFmtId="20" xfId="0" applyBorder="1" applyFont="1" applyNumberFormat="1"/>
    <xf borderId="63" fillId="0" fontId="1" numFmtId="20" xfId="0" applyBorder="1" applyFont="1" applyNumberFormat="1"/>
    <xf borderId="44" fillId="0" fontId="1" numFmtId="20" xfId="0" applyBorder="1" applyFont="1" applyNumberFormat="1"/>
    <xf borderId="47" fillId="0" fontId="1" numFmtId="0" xfId="0" applyBorder="1" applyFont="1"/>
    <xf borderId="51" fillId="0" fontId="1" numFmtId="3" xfId="0" applyBorder="1" applyFont="1" applyNumberFormat="1"/>
    <xf borderId="87" fillId="0" fontId="1" numFmtId="1" xfId="0" applyBorder="1" applyFont="1" applyNumberFormat="1"/>
    <xf borderId="65" fillId="0" fontId="1" numFmtId="0" xfId="0" applyBorder="1" applyFont="1"/>
    <xf borderId="88" fillId="0" fontId="1" numFmtId="0" xfId="0" applyBorder="1" applyFont="1"/>
    <xf borderId="87" fillId="0" fontId="1" numFmtId="0" xfId="0" applyBorder="1" applyFont="1"/>
    <xf borderId="89" fillId="0" fontId="4" numFmtId="0" xfId="0" applyBorder="1" applyFont="1"/>
    <xf borderId="90" fillId="4" fontId="1" numFmtId="0" xfId="0" applyBorder="1" applyFont="1"/>
    <xf borderId="12" fillId="0" fontId="1" numFmtId="20" xfId="0" applyBorder="1" applyFont="1" applyNumberFormat="1"/>
    <xf borderId="32" fillId="0" fontId="1" numFmtId="20" xfId="0" applyBorder="1" applyFont="1" applyNumberFormat="1"/>
    <xf borderId="91" fillId="0" fontId="1" numFmtId="20" xfId="0" applyBorder="1" applyFont="1" applyNumberFormat="1"/>
    <xf borderId="75" fillId="11" fontId="6" numFmtId="0" xfId="0" applyBorder="1" applyFont="1"/>
    <xf borderId="28" fillId="0" fontId="1" numFmtId="20" xfId="0" applyBorder="1" applyFont="1" applyNumberFormat="1"/>
    <xf borderId="27" fillId="0" fontId="1" numFmtId="20" xfId="0" applyBorder="1" applyFont="1" applyNumberFormat="1"/>
    <xf borderId="92" fillId="0" fontId="1" numFmtId="20" xfId="0" applyBorder="1" applyFont="1" applyNumberFormat="1"/>
    <xf borderId="35" fillId="0" fontId="1" numFmtId="20" xfId="0" applyBorder="1" applyFont="1" applyNumberFormat="1"/>
    <xf borderId="93" fillId="0" fontId="1" numFmtId="20" xfId="0" applyBorder="1" applyFont="1" applyNumberFormat="1"/>
    <xf borderId="82" fillId="11" fontId="6" numFmtId="0" xfId="0" applyBorder="1" applyFont="1"/>
    <xf borderId="85" fillId="0" fontId="1" numFmtId="20" xfId="0" applyBorder="1" applyFont="1" applyNumberFormat="1"/>
    <xf borderId="94" fillId="0" fontId="1" numFmtId="20" xfId="0" applyBorder="1" applyFont="1" applyNumberFormat="1"/>
    <xf borderId="43" fillId="0" fontId="1" numFmtId="20" xfId="0" applyBorder="1" applyFont="1" applyNumberFormat="1"/>
    <xf borderId="64" fillId="0" fontId="1" numFmtId="20" xfId="0" applyBorder="1" applyFont="1" applyNumberFormat="1"/>
    <xf borderId="88" fillId="0" fontId="1" numFmtId="164" xfId="0" applyBorder="1" applyFont="1" applyNumberFormat="1"/>
    <xf borderId="86" fillId="11" fontId="6" numFmtId="0" xfId="0" applyBorder="1" applyFont="1"/>
    <xf borderId="75" fillId="11" fontId="8" numFmtId="0" xfId="0" applyBorder="1" applyFont="1"/>
    <xf borderId="82" fillId="11" fontId="8" numFmtId="0" xfId="0" applyBorder="1" applyFont="1"/>
    <xf borderId="0" fillId="0" fontId="1" numFmtId="20" xfId="0" applyFont="1" applyNumberFormat="1"/>
    <xf borderId="31" fillId="11" fontId="1" numFmtId="0" xfId="0" applyBorder="1" applyFont="1"/>
    <xf borderId="76" fillId="11" fontId="1" numFmtId="0" xfId="0" applyBorder="1" applyFont="1"/>
    <xf borderId="75" fillId="11" fontId="1" numFmtId="0" xfId="0" applyBorder="1" applyFont="1"/>
    <xf borderId="75" fillId="11" fontId="7" numFmtId="0" xfId="0" applyBorder="1" applyFont="1"/>
    <xf borderId="15" fillId="11" fontId="1" numFmtId="0" xfId="0" applyBorder="1" applyFont="1"/>
    <xf borderId="82" fillId="11" fontId="1" numFmtId="0" xfId="0" applyBorder="1" applyFont="1"/>
    <xf borderId="18" fillId="11" fontId="1" numFmtId="0" xfId="0" applyBorder="1" applyFont="1"/>
    <xf borderId="86" fillId="11" fontId="1" numFmtId="0" xfId="0" applyBorder="1" applyFont="1"/>
    <xf borderId="18" fillId="11" fontId="1" numFmtId="3" xfId="0" applyBorder="1" applyFont="1" applyNumberFormat="1"/>
    <xf borderId="86" fillId="11" fontId="7" numFmtId="0" xfId="0" applyBorder="1" applyFont="1"/>
    <xf borderId="51" fillId="0" fontId="1" numFmtId="0" xfId="0" applyBorder="1" applyFont="1"/>
    <xf borderId="29" fillId="11" fontId="1" numFmtId="20" xfId="0" applyBorder="1" applyFont="1" applyNumberFormat="1"/>
    <xf borderId="31" fillId="11" fontId="1" numFmtId="20" xfId="0" applyBorder="1" applyFont="1" applyNumberFormat="1"/>
    <xf borderId="95" fillId="11" fontId="1" numFmtId="20" xfId="0" applyBorder="1" applyFont="1" applyNumberFormat="1"/>
    <xf borderId="32" fillId="11" fontId="1" numFmtId="20" xfId="0" applyBorder="1" applyFont="1" applyNumberFormat="1"/>
    <xf borderId="96" fillId="11" fontId="1" numFmtId="20" xfId="0" applyBorder="1" applyFont="1" applyNumberFormat="1"/>
    <xf borderId="97" fillId="11" fontId="1" numFmtId="20" xfId="0" applyBorder="1" applyFont="1" applyNumberFormat="1"/>
    <xf borderId="98" fillId="11" fontId="1" numFmtId="0" xfId="0" applyBorder="1" applyFont="1"/>
    <xf borderId="99" fillId="11" fontId="1" numFmtId="0" xfId="0" applyBorder="1" applyFont="1"/>
    <xf borderId="95" fillId="11" fontId="1" numFmtId="0" xfId="0" applyBorder="1" applyFont="1"/>
    <xf borderId="100" fillId="11" fontId="1" numFmtId="20" xfId="0" applyBorder="1" applyFont="1" applyNumberFormat="1"/>
    <xf borderId="76" fillId="11" fontId="1" numFmtId="20" xfId="0" applyBorder="1" applyFont="1" applyNumberFormat="1"/>
    <xf borderId="75" fillId="11" fontId="1" numFmtId="20" xfId="0" applyBorder="1" applyFont="1" applyNumberFormat="1"/>
    <xf borderId="27" fillId="11" fontId="1" numFmtId="20" xfId="0" applyBorder="1" applyFont="1" applyNumberFormat="1"/>
    <xf borderId="101" fillId="11" fontId="1" numFmtId="20" xfId="0" applyBorder="1" applyFont="1" applyNumberFormat="1"/>
    <xf borderId="102" fillId="11" fontId="1" numFmtId="20" xfId="0" applyBorder="1" applyFont="1" applyNumberFormat="1"/>
    <xf borderId="76" fillId="11" fontId="1" numFmtId="3" xfId="0" applyBorder="1" applyFont="1" applyNumberFormat="1"/>
    <xf borderId="14" fillId="11" fontId="1" numFmtId="20" xfId="0" applyBorder="1" applyFont="1" applyNumberFormat="1"/>
    <xf borderId="15" fillId="11" fontId="1" numFmtId="20" xfId="0" applyBorder="1" applyFont="1" applyNumberFormat="1"/>
    <xf borderId="82" fillId="11" fontId="1" numFmtId="20" xfId="0" applyBorder="1" applyFont="1" applyNumberFormat="1"/>
    <xf borderId="103" fillId="11" fontId="1" numFmtId="20" xfId="0" applyBorder="1" applyFont="1" applyNumberFormat="1"/>
    <xf borderId="16" fillId="11" fontId="1" numFmtId="20" xfId="0" applyBorder="1" applyFont="1" applyNumberFormat="1"/>
    <xf borderId="74" fillId="11" fontId="1" numFmtId="0" xfId="0" applyBorder="1" applyFont="1"/>
    <xf borderId="17" fillId="11" fontId="1" numFmtId="20" xfId="0" applyBorder="1" applyFont="1" applyNumberFormat="1"/>
    <xf borderId="18" fillId="11" fontId="1" numFmtId="20" xfId="0" applyBorder="1" applyFont="1" applyNumberFormat="1"/>
    <xf borderId="86" fillId="11" fontId="1" numFmtId="20" xfId="0" applyBorder="1" applyFont="1" applyNumberFormat="1"/>
    <xf borderId="21" fillId="11" fontId="1" numFmtId="20" xfId="0" applyBorder="1" applyFont="1" applyNumberFormat="1"/>
    <xf borderId="20" fillId="11" fontId="1" numFmtId="20" xfId="0" applyBorder="1" applyFont="1" applyNumberFormat="1"/>
    <xf borderId="104" fillId="11" fontId="1" numFmtId="0" xfId="0" applyBorder="1" applyFont="1"/>
    <xf borderId="86" fillId="11" fontId="8" numFmtId="0" xfId="0" applyBorder="1" applyFont="1"/>
    <xf borderId="38" fillId="11" fontId="1" numFmtId="20" xfId="0" applyBorder="1" applyFont="1" applyNumberFormat="1"/>
    <xf borderId="63" fillId="11" fontId="1" numFmtId="20" xfId="0" applyBorder="1" applyFont="1" applyNumberFormat="1"/>
    <xf borderId="90" fillId="11" fontId="1" numFmtId="20" xfId="0" applyBorder="1" applyFont="1" applyNumberFormat="1"/>
    <xf borderId="64" fillId="11" fontId="1" numFmtId="20" xfId="0" applyBorder="1" applyFont="1" applyNumberFormat="1"/>
    <xf borderId="105" fillId="11" fontId="1" numFmtId="0" xfId="0" applyBorder="1" applyFont="1"/>
    <xf borderId="90" fillId="11" fontId="1" numFmtId="0" xfId="0" applyBorder="1" applyFont="1"/>
    <xf borderId="31" fillId="11" fontId="1" numFmtId="3" xfId="0" applyBorder="1" applyFont="1" applyNumberFormat="1"/>
    <xf borderId="98" fillId="11" fontId="1" numFmtId="20" xfId="0" applyBorder="1" applyFont="1" applyNumberFormat="1"/>
    <xf borderId="106" fillId="11" fontId="1" numFmtId="0" xfId="0" applyBorder="1" applyFont="1"/>
    <xf borderId="107" fillId="11" fontId="1" numFmtId="0" xfId="0" applyBorder="1" applyFont="1"/>
    <xf borderId="108" fillId="11" fontId="1" numFmtId="0" xfId="0" applyBorder="1" applyFont="1"/>
    <xf borderId="109" fillId="11" fontId="1" numFmtId="0" xfId="0" applyBorder="1" applyFont="1"/>
    <xf borderId="15" fillId="11" fontId="1" numFmtId="3" xfId="0" applyBorder="1" applyFont="1" applyNumberFormat="1"/>
    <xf borderId="31" fillId="0" fontId="1" numFmtId="0" xfId="0" applyBorder="1" applyFont="1"/>
    <xf borderId="82" fillId="11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9.0"/>
    <col customWidth="1" min="3" max="11" width="7.63"/>
    <col customWidth="1" min="12" max="12" width="7.13"/>
    <col customWidth="1" min="13" max="31" width="7.63"/>
    <col customWidth="1" min="32" max="32" width="8.88"/>
    <col customWidth="1" min="33" max="42" width="7.63"/>
    <col customWidth="1" hidden="1" min="43" max="45" width="7.63"/>
    <col customWidth="1" min="46" max="52" width="7.63"/>
  </cols>
  <sheetData>
    <row r="1" ht="12.75" customHeight="1">
      <c r="A1" s="1"/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 t="s">
        <v>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6"/>
      <c r="AR1" s="7"/>
      <c r="AS1" s="8"/>
    </row>
    <row r="2" ht="12.75" customHeight="1">
      <c r="A2" s="1"/>
      <c r="B2" s="9" t="s">
        <v>1</v>
      </c>
      <c r="C2" s="10"/>
      <c r="D2" s="10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  <c r="AK2" s="11"/>
      <c r="AL2" s="1"/>
      <c r="AR2" s="7"/>
      <c r="AS2" s="8"/>
    </row>
    <row r="3" ht="12.75" customHeight="1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5"/>
      <c r="AI3" s="15"/>
      <c r="AJ3" s="15"/>
      <c r="AK3" s="15"/>
      <c r="AL3" s="12"/>
      <c r="AR3" s="7"/>
      <c r="AS3" s="8"/>
    </row>
    <row r="4" ht="12.75" customHeight="1">
      <c r="A4" s="16"/>
      <c r="B4" s="17" t="s">
        <v>3</v>
      </c>
      <c r="C4" s="18"/>
      <c r="D4" s="16"/>
      <c r="E4" s="19"/>
      <c r="F4" s="20" t="s">
        <v>4</v>
      </c>
      <c r="G4" s="21"/>
      <c r="H4" s="22"/>
      <c r="I4" s="22"/>
      <c r="J4" s="22"/>
      <c r="K4" s="22"/>
      <c r="L4" s="23" t="s">
        <v>5</v>
      </c>
      <c r="M4" s="24"/>
      <c r="N4" s="24"/>
      <c r="O4" s="25"/>
      <c r="P4" s="25"/>
      <c r="Q4" s="25"/>
      <c r="R4" s="25"/>
      <c r="S4" s="25"/>
      <c r="T4" s="25"/>
      <c r="U4" s="26"/>
      <c r="V4" s="27" t="s">
        <v>6</v>
      </c>
      <c r="W4" s="28"/>
      <c r="X4" s="29"/>
      <c r="Y4" s="29"/>
      <c r="Z4" s="29"/>
      <c r="AA4" s="29"/>
      <c r="AB4" s="29"/>
      <c r="AC4" s="30"/>
      <c r="AD4" s="31" t="s">
        <v>7</v>
      </c>
      <c r="AE4" s="32"/>
      <c r="AF4" s="33"/>
      <c r="AG4" s="17" t="s">
        <v>8</v>
      </c>
      <c r="AH4" s="18"/>
      <c r="AI4" s="16"/>
      <c r="AJ4" s="16"/>
      <c r="AK4" s="16"/>
      <c r="AL4" s="34"/>
      <c r="AR4" s="7"/>
      <c r="AS4" s="8"/>
    </row>
    <row r="5" ht="12.75" customHeight="1">
      <c r="A5" s="16"/>
      <c r="B5" s="35" t="s">
        <v>9</v>
      </c>
      <c r="C5" s="16" t="s">
        <v>10</v>
      </c>
      <c r="D5" s="16"/>
      <c r="E5" s="36" t="s">
        <v>11</v>
      </c>
      <c r="F5" s="37" t="s">
        <v>12</v>
      </c>
      <c r="G5" s="38" t="s">
        <v>13</v>
      </c>
      <c r="H5" s="38" t="s">
        <v>14</v>
      </c>
      <c r="I5" s="39" t="s">
        <v>15</v>
      </c>
      <c r="J5" s="39" t="s">
        <v>16</v>
      </c>
      <c r="K5" s="39" t="s">
        <v>17</v>
      </c>
      <c r="L5" s="40" t="s">
        <v>18</v>
      </c>
      <c r="M5" s="41" t="s">
        <v>18</v>
      </c>
      <c r="N5" s="41" t="s">
        <v>19</v>
      </c>
      <c r="O5" s="41" t="s">
        <v>19</v>
      </c>
      <c r="P5" s="41" t="s">
        <v>20</v>
      </c>
      <c r="Q5" s="41" t="s">
        <v>21</v>
      </c>
      <c r="R5" s="41" t="s">
        <v>22</v>
      </c>
      <c r="S5" s="41" t="s">
        <v>23</v>
      </c>
      <c r="T5" s="41" t="s">
        <v>24</v>
      </c>
      <c r="U5" s="42" t="s">
        <v>25</v>
      </c>
      <c r="V5" s="43" t="s">
        <v>26</v>
      </c>
      <c r="W5" s="44" t="s">
        <v>27</v>
      </c>
      <c r="X5" s="45" t="s">
        <v>22</v>
      </c>
      <c r="Y5" s="46" t="s">
        <v>23</v>
      </c>
      <c r="Z5" s="45" t="s">
        <v>28</v>
      </c>
      <c r="AA5" s="47" t="s">
        <v>29</v>
      </c>
      <c r="AB5" s="45" t="s">
        <v>30</v>
      </c>
      <c r="AC5" s="48" t="s">
        <v>31</v>
      </c>
      <c r="AD5" s="49" t="s">
        <v>32</v>
      </c>
      <c r="AE5" s="50" t="s">
        <v>33</v>
      </c>
      <c r="AF5" s="51" t="s">
        <v>34</v>
      </c>
      <c r="AG5" s="35"/>
      <c r="AH5" s="16"/>
      <c r="AI5" s="16"/>
      <c r="AJ5" s="16"/>
      <c r="AK5" s="16"/>
      <c r="AL5" s="34"/>
      <c r="AQ5" s="52" t="s">
        <v>35</v>
      </c>
      <c r="AR5" s="7" t="s">
        <v>36</v>
      </c>
      <c r="AS5" s="7" t="s">
        <v>37</v>
      </c>
    </row>
    <row r="6" ht="12.75" customHeight="1">
      <c r="A6" s="18" t="s">
        <v>38</v>
      </c>
      <c r="B6" s="17" t="s">
        <v>39</v>
      </c>
      <c r="C6" s="18" t="s">
        <v>40</v>
      </c>
      <c r="D6" s="18" t="s">
        <v>41</v>
      </c>
      <c r="E6" s="36"/>
      <c r="F6" s="53"/>
      <c r="G6" s="22"/>
      <c r="H6" s="22"/>
      <c r="I6" s="22"/>
      <c r="J6" s="22"/>
      <c r="K6" s="22"/>
      <c r="L6" s="54" t="s">
        <v>42</v>
      </c>
      <c r="M6" s="55" t="s">
        <v>43</v>
      </c>
      <c r="N6" s="55" t="s">
        <v>42</v>
      </c>
      <c r="O6" s="55" t="s">
        <v>43</v>
      </c>
      <c r="P6" s="55" t="s">
        <v>44</v>
      </c>
      <c r="Q6" s="55"/>
      <c r="R6" s="55" t="s">
        <v>21</v>
      </c>
      <c r="S6" s="55" t="s">
        <v>45</v>
      </c>
      <c r="T6" s="55"/>
      <c r="U6" s="56" t="s">
        <v>46</v>
      </c>
      <c r="V6" s="57" t="s">
        <v>27</v>
      </c>
      <c r="W6" s="58"/>
      <c r="X6" s="59" t="s">
        <v>45</v>
      </c>
      <c r="Y6" s="60" t="s">
        <v>45</v>
      </c>
      <c r="Z6" s="59"/>
      <c r="AA6" s="61"/>
      <c r="AB6" s="59" t="s">
        <v>47</v>
      </c>
      <c r="AC6" s="62" t="s">
        <v>48</v>
      </c>
      <c r="AD6" s="63"/>
      <c r="AE6" s="64"/>
      <c r="AF6" s="51"/>
      <c r="AG6" s="35"/>
      <c r="AH6" s="16"/>
      <c r="AI6" s="16"/>
      <c r="AJ6" s="16"/>
      <c r="AK6" s="16"/>
      <c r="AL6" s="34"/>
      <c r="AQ6" s="52">
        <v>1.0</v>
      </c>
      <c r="AR6" s="7">
        <f t="shared" ref="AR6:AR9" si="1">IF(E7=0,NA(),E7)</f>
        <v>0.15625</v>
      </c>
      <c r="AS6" s="65">
        <f t="shared" ref="AS6:AS9" si="2">IFERROR(AF7,NA())</f>
        <v>175</v>
      </c>
    </row>
    <row r="7" ht="12.75" customHeight="1">
      <c r="A7" s="66">
        <v>1.0</v>
      </c>
      <c r="B7" s="67">
        <v>45411.0</v>
      </c>
      <c r="C7" s="68">
        <f t="shared" ref="C7:C10" si="3">(B7+6)</f>
        <v>45417</v>
      </c>
      <c r="D7" s="69">
        <v>2023.0</v>
      </c>
      <c r="E7" s="70">
        <f t="shared" ref="E7:E10" si="4">SUM(F7:K7)</f>
        <v>0.15625</v>
      </c>
      <c r="F7" s="71">
        <f>'W1'!C18</f>
        <v>0.1041666667</v>
      </c>
      <c r="G7" s="71">
        <f>'W1'!D18</f>
        <v>0</v>
      </c>
      <c r="H7" s="71">
        <f>'W1'!E18</f>
        <v>0.01041666667</v>
      </c>
      <c r="I7" s="71">
        <f>'W1'!F18</f>
        <v>0</v>
      </c>
      <c r="J7" s="71">
        <f>'W1'!G18</f>
        <v>0</v>
      </c>
      <c r="K7" s="71">
        <f>'W1'!H18</f>
        <v>0.04166666667</v>
      </c>
      <c r="L7" s="71">
        <f>'W1'!I18</f>
        <v>0</v>
      </c>
      <c r="M7" s="71">
        <f>'W1'!J18</f>
        <v>0</v>
      </c>
      <c r="N7" s="71">
        <f>'W1'!K18</f>
        <v>0.0625</v>
      </c>
      <c r="O7" s="71">
        <f>'W1'!L18</f>
        <v>0</v>
      </c>
      <c r="P7" s="71">
        <f>'W1'!M18</f>
        <v>0</v>
      </c>
      <c r="Q7" s="71">
        <f>'W1'!N18</f>
        <v>0</v>
      </c>
      <c r="R7" s="71">
        <f>'W1'!O18</f>
        <v>0.05208333333</v>
      </c>
      <c r="S7" s="71">
        <f>'W1'!P18</f>
        <v>0.04166666667</v>
      </c>
      <c r="T7" s="71">
        <f>'W1'!Q18</f>
        <v>0</v>
      </c>
      <c r="U7" s="72">
        <f>'W1'!R18</f>
        <v>0</v>
      </c>
      <c r="V7" s="71">
        <f>'W1'!S18</f>
        <v>0</v>
      </c>
      <c r="W7" s="71">
        <f>'W1'!T18</f>
        <v>0.0625</v>
      </c>
      <c r="X7" s="71">
        <f>'W1'!U18</f>
        <v>0</v>
      </c>
      <c r="Y7" s="71">
        <f>'W1'!V18</f>
        <v>0.04166666667</v>
      </c>
      <c r="Z7" s="71">
        <f>'W1'!W18</f>
        <v>0.01041666667</v>
      </c>
      <c r="AA7" s="71">
        <f>'W1'!X18</f>
        <v>0</v>
      </c>
      <c r="AB7" s="71">
        <f>'W1'!Y18</f>
        <v>0.04166666667</v>
      </c>
      <c r="AC7" s="73">
        <f>'W1'!Z18</f>
        <v>0</v>
      </c>
      <c r="AD7" s="74">
        <f>CELL("CONTENTS",'W1'!AA18)</f>
        <v>51</v>
      </c>
      <c r="AE7" s="75">
        <f>CELL("CONTENTS",'W1'!AB18)</f>
        <v>5000</v>
      </c>
      <c r="AF7" s="76">
        <f>CELL("CONTENTS",'W1'!AC18)</f>
        <v>175</v>
      </c>
      <c r="AG7" s="77"/>
      <c r="AH7" s="77"/>
      <c r="AI7" s="77"/>
      <c r="AJ7" s="77"/>
      <c r="AK7" s="77"/>
      <c r="AL7" s="78"/>
      <c r="AQ7" s="52">
        <v>2.0</v>
      </c>
      <c r="AR7" s="7" t="str">
        <f t="shared" si="1"/>
        <v>#N/A</v>
      </c>
      <c r="AS7" s="65" t="str">
        <f t="shared" si="2"/>
        <v>#N/A</v>
      </c>
    </row>
    <row r="8" ht="12.75" customHeight="1">
      <c r="A8" s="66">
        <v>2.0</v>
      </c>
      <c r="B8" s="79">
        <f t="shared" ref="B8:B10" si="5">(C7+1)</f>
        <v>45418</v>
      </c>
      <c r="C8" s="68">
        <f t="shared" si="3"/>
        <v>45424</v>
      </c>
      <c r="D8" s="69">
        <v>2023.0</v>
      </c>
      <c r="E8" s="70">
        <f t="shared" si="4"/>
        <v>0</v>
      </c>
      <c r="F8" s="80">
        <f>'W2'!C18</f>
        <v>0</v>
      </c>
      <c r="G8" s="80">
        <f>'W2'!D18</f>
        <v>0</v>
      </c>
      <c r="H8" s="80">
        <f>'W2'!E18</f>
        <v>0</v>
      </c>
      <c r="I8" s="80">
        <f>'W2'!F18</f>
        <v>0</v>
      </c>
      <c r="J8" s="80">
        <f>'W2'!G18</f>
        <v>0</v>
      </c>
      <c r="K8" s="80">
        <f>'W2'!H18</f>
        <v>0</v>
      </c>
      <c r="L8" s="80">
        <f>'W2'!I18</f>
        <v>0</v>
      </c>
      <c r="M8" s="80">
        <f>'W2'!J18</f>
        <v>0</v>
      </c>
      <c r="N8" s="80">
        <f>'W2'!K18</f>
        <v>0</v>
      </c>
      <c r="O8" s="80">
        <f>'W2'!L18</f>
        <v>0</v>
      </c>
      <c r="P8" s="80">
        <f>'W2'!M18</f>
        <v>0</v>
      </c>
      <c r="Q8" s="80">
        <f>'W2'!N18</f>
        <v>0</v>
      </c>
      <c r="R8" s="80">
        <f>'W2'!O18</f>
        <v>0</v>
      </c>
      <c r="S8" s="80">
        <f>'W2'!P18</f>
        <v>0</v>
      </c>
      <c r="T8" s="80">
        <f>'W2'!Q18</f>
        <v>0</v>
      </c>
      <c r="U8" s="81">
        <f>'W2'!R18</f>
        <v>0</v>
      </c>
      <c r="V8" s="80">
        <f>'W2'!S18</f>
        <v>0</v>
      </c>
      <c r="W8" s="80">
        <f>'W2'!T18</f>
        <v>0</v>
      </c>
      <c r="X8" s="80">
        <f>'W2'!U18</f>
        <v>0</v>
      </c>
      <c r="Y8" s="80">
        <f>'W2'!V18</f>
        <v>0</v>
      </c>
      <c r="Z8" s="80">
        <f>'W2'!W18</f>
        <v>0</v>
      </c>
      <c r="AA8" s="80">
        <f>'W2'!X18</f>
        <v>0</v>
      </c>
      <c r="AB8" s="80">
        <f>'W2'!Y18</f>
        <v>0</v>
      </c>
      <c r="AC8" s="82">
        <f>'W2'!Z18</f>
        <v>0</v>
      </c>
      <c r="AD8" s="83" t="str">
        <f>CELL("CONTENTS",'W2'!AA18)</f>
        <v>#DIV/0!</v>
      </c>
      <c r="AE8" s="84" t="str">
        <f>CELL("CONTENTS",'W2'!AB18)</f>
        <v>#DIV/0!</v>
      </c>
      <c r="AF8" s="85" t="str">
        <f>CELL("CONTENTS",'W2'!AC18)</f>
        <v>#DIV/0!</v>
      </c>
      <c r="AG8" s="86"/>
      <c r="AH8" s="86"/>
      <c r="AI8" s="86"/>
      <c r="AJ8" s="86"/>
      <c r="AK8" s="86"/>
      <c r="AL8" s="87"/>
      <c r="AQ8" s="52">
        <v>3.0</v>
      </c>
      <c r="AR8" s="7" t="str">
        <f t="shared" si="1"/>
        <v>#N/A</v>
      </c>
      <c r="AS8" s="65" t="str">
        <f t="shared" si="2"/>
        <v>#N/A</v>
      </c>
    </row>
    <row r="9" ht="12.75" customHeight="1">
      <c r="A9" s="66">
        <v>3.0</v>
      </c>
      <c r="B9" s="79">
        <f t="shared" si="5"/>
        <v>45425</v>
      </c>
      <c r="C9" s="68">
        <f t="shared" si="3"/>
        <v>45431</v>
      </c>
      <c r="D9" s="69">
        <v>2023.0</v>
      </c>
      <c r="E9" s="70">
        <f t="shared" si="4"/>
        <v>0</v>
      </c>
      <c r="F9" s="80">
        <f>'W3'!C18</f>
        <v>0</v>
      </c>
      <c r="G9" s="80">
        <f>'W3'!D18</f>
        <v>0</v>
      </c>
      <c r="H9" s="80">
        <f>'W3'!E18</f>
        <v>0</v>
      </c>
      <c r="I9" s="80">
        <f>'W3'!F18</f>
        <v>0</v>
      </c>
      <c r="J9" s="80">
        <f>'W3'!G18</f>
        <v>0</v>
      </c>
      <c r="K9" s="80">
        <f>'W3'!H18</f>
        <v>0</v>
      </c>
      <c r="L9" s="80">
        <f>'W3'!I18</f>
        <v>0</v>
      </c>
      <c r="M9" s="80">
        <f>'W3'!J18</f>
        <v>0</v>
      </c>
      <c r="N9" s="80">
        <f>'W3'!K18</f>
        <v>0</v>
      </c>
      <c r="O9" s="80">
        <f>'W3'!L18</f>
        <v>0</v>
      </c>
      <c r="P9" s="80">
        <f>'W3'!M18</f>
        <v>0</v>
      </c>
      <c r="Q9" s="80">
        <f>'W3'!N18</f>
        <v>0</v>
      </c>
      <c r="R9" s="80">
        <f>'W3'!O18</f>
        <v>0</v>
      </c>
      <c r="S9" s="80">
        <f>'W3'!P18</f>
        <v>0</v>
      </c>
      <c r="T9" s="80">
        <f>'W3'!Q18</f>
        <v>0</v>
      </c>
      <c r="U9" s="81">
        <f>'W3'!R18</f>
        <v>0</v>
      </c>
      <c r="V9" s="80">
        <f>'W3'!S18</f>
        <v>0</v>
      </c>
      <c r="W9" s="80">
        <f>'W3'!T18</f>
        <v>0</v>
      </c>
      <c r="X9" s="80">
        <f>'W3'!U18</f>
        <v>0</v>
      </c>
      <c r="Y9" s="80">
        <f>'W3'!V18</f>
        <v>0</v>
      </c>
      <c r="Z9" s="80">
        <f>'W3'!W18</f>
        <v>0</v>
      </c>
      <c r="AA9" s="80">
        <f>'W3'!X18</f>
        <v>0</v>
      </c>
      <c r="AB9" s="80">
        <f>'W3'!Y18</f>
        <v>0</v>
      </c>
      <c r="AC9" s="82">
        <f>'W3'!Z18</f>
        <v>0</v>
      </c>
      <c r="AD9" s="83" t="str">
        <f>CELL("CONTENTS",'W3'!AA18)</f>
        <v>#DIV/0!</v>
      </c>
      <c r="AE9" s="84" t="str">
        <f>CELL("CONTENTS",'W3'!AB18)</f>
        <v>#DIV/0!</v>
      </c>
      <c r="AF9" s="85" t="str">
        <f>CELL("CONTENTS",'W3'!AC18)</f>
        <v>#DIV/0!</v>
      </c>
      <c r="AG9" s="86"/>
      <c r="AH9" s="86"/>
      <c r="AI9" s="86"/>
      <c r="AJ9" s="86"/>
      <c r="AK9" s="86"/>
      <c r="AL9" s="87"/>
      <c r="AQ9" s="52">
        <v>4.0</v>
      </c>
      <c r="AR9" s="7" t="str">
        <f t="shared" si="1"/>
        <v>#N/A</v>
      </c>
      <c r="AS9" s="65" t="str">
        <f t="shared" si="2"/>
        <v>#N/A</v>
      </c>
    </row>
    <row r="10" ht="12.75" customHeight="1">
      <c r="A10" s="66">
        <v>4.0</v>
      </c>
      <c r="B10" s="79">
        <f t="shared" si="5"/>
        <v>45432</v>
      </c>
      <c r="C10" s="68">
        <f t="shared" si="3"/>
        <v>45438</v>
      </c>
      <c r="D10" s="69">
        <v>2023.0</v>
      </c>
      <c r="E10" s="70">
        <f t="shared" si="4"/>
        <v>0</v>
      </c>
      <c r="F10" s="88">
        <f>'W4'!C18</f>
        <v>0</v>
      </c>
      <c r="G10" s="88">
        <f>'W4'!D18</f>
        <v>0</v>
      </c>
      <c r="H10" s="88">
        <f>'W4'!E18</f>
        <v>0</v>
      </c>
      <c r="I10" s="88">
        <f>'W4'!F18</f>
        <v>0</v>
      </c>
      <c r="J10" s="88">
        <f>'W4'!G18</f>
        <v>0</v>
      </c>
      <c r="K10" s="88">
        <f>'W4'!H18</f>
        <v>0</v>
      </c>
      <c r="L10" s="89">
        <f>'W4'!I18</f>
        <v>0</v>
      </c>
      <c r="M10" s="89">
        <f>'W4'!J18</f>
        <v>0</v>
      </c>
      <c r="N10" s="89">
        <f>'W4'!K18</f>
        <v>0</v>
      </c>
      <c r="O10" s="89">
        <f>'W4'!L18</f>
        <v>0</v>
      </c>
      <c r="P10" s="89">
        <f>'W4'!M18</f>
        <v>0</v>
      </c>
      <c r="Q10" s="89">
        <f>'W4'!N18</f>
        <v>0</v>
      </c>
      <c r="R10" s="89">
        <f>'W4'!O18</f>
        <v>0</v>
      </c>
      <c r="S10" s="89">
        <f>'W4'!P18</f>
        <v>0</v>
      </c>
      <c r="T10" s="89">
        <f>'W4'!Q18</f>
        <v>0</v>
      </c>
      <c r="U10" s="90">
        <f>'W4'!R18</f>
        <v>0</v>
      </c>
      <c r="V10" s="88">
        <f>'W4'!S18</f>
        <v>0</v>
      </c>
      <c r="W10" s="88">
        <f>'W4'!T18</f>
        <v>0</v>
      </c>
      <c r="X10" s="88">
        <f>'W4'!U18</f>
        <v>0</v>
      </c>
      <c r="Y10" s="88">
        <f>'W4'!V18</f>
        <v>0</v>
      </c>
      <c r="Z10" s="88">
        <f>'W4'!W18</f>
        <v>0</v>
      </c>
      <c r="AA10" s="88">
        <f>'W4'!X18</f>
        <v>0</v>
      </c>
      <c r="AB10" s="88">
        <f>'W4'!Y18</f>
        <v>0</v>
      </c>
      <c r="AC10" s="91">
        <f>'W4'!Z18</f>
        <v>0</v>
      </c>
      <c r="AD10" s="92" t="str">
        <f>CELL("CONTENTS",'W4'!AA18)</f>
        <v>#DIV/0!</v>
      </c>
      <c r="AE10" s="93" t="str">
        <f>CELL("CONTENTS",'W4'!AB18)</f>
        <v>#DIV/0!</v>
      </c>
      <c r="AF10" s="94" t="str">
        <f>CELL("CONTENTS",'W4'!AC18)</f>
        <v>#DIV/0!</v>
      </c>
      <c r="AG10" s="95"/>
      <c r="AH10" s="95"/>
      <c r="AI10" s="95"/>
      <c r="AJ10" s="95"/>
      <c r="AK10" s="95"/>
      <c r="AL10" s="96"/>
      <c r="AQ10" s="52">
        <v>5.0</v>
      </c>
      <c r="AR10" s="7" t="str">
        <f t="shared" ref="AR10:AR13" si="8">IF(E19=0,NA(),E19)</f>
        <v>#N/A</v>
      </c>
      <c r="AS10" s="65" t="str">
        <f t="shared" ref="AS10:AS13" si="9">IFERROR(AF19,NA())</f>
        <v>#N/A</v>
      </c>
    </row>
    <row r="11" ht="12.75" customHeight="1">
      <c r="B11" s="97" t="s">
        <v>49</v>
      </c>
      <c r="C11" s="98"/>
      <c r="D11" s="99">
        <f>SUM(F11:K11)</f>
        <v>0.15625</v>
      </c>
      <c r="E11" s="100"/>
      <c r="F11" s="101">
        <f t="shared" ref="F11:AC11" si="6">SUM(F7:F10)</f>
        <v>0.1041666667</v>
      </c>
      <c r="G11" s="102">
        <f t="shared" si="6"/>
        <v>0</v>
      </c>
      <c r="H11" s="102">
        <f t="shared" si="6"/>
        <v>0.01041666667</v>
      </c>
      <c r="I11" s="103">
        <f t="shared" si="6"/>
        <v>0</v>
      </c>
      <c r="J11" s="102">
        <f t="shared" si="6"/>
        <v>0</v>
      </c>
      <c r="K11" s="104">
        <f t="shared" si="6"/>
        <v>0.04166666667</v>
      </c>
      <c r="L11" s="105">
        <f t="shared" si="6"/>
        <v>0</v>
      </c>
      <c r="M11" s="102">
        <f t="shared" si="6"/>
        <v>0</v>
      </c>
      <c r="N11" s="102">
        <f t="shared" si="6"/>
        <v>0.0625</v>
      </c>
      <c r="O11" s="102">
        <f t="shared" si="6"/>
        <v>0</v>
      </c>
      <c r="P11" s="102">
        <f t="shared" si="6"/>
        <v>0</v>
      </c>
      <c r="Q11" s="102">
        <f t="shared" si="6"/>
        <v>0</v>
      </c>
      <c r="R11" s="102">
        <f t="shared" si="6"/>
        <v>0.05208333333</v>
      </c>
      <c r="S11" s="102">
        <f t="shared" si="6"/>
        <v>0.04166666667</v>
      </c>
      <c r="T11" s="102">
        <f t="shared" si="6"/>
        <v>0</v>
      </c>
      <c r="U11" s="104">
        <f t="shared" si="6"/>
        <v>0</v>
      </c>
      <c r="V11" s="101">
        <f t="shared" si="6"/>
        <v>0</v>
      </c>
      <c r="W11" s="102">
        <f t="shared" si="6"/>
        <v>0.0625</v>
      </c>
      <c r="X11" s="102">
        <f t="shared" si="6"/>
        <v>0</v>
      </c>
      <c r="Y11" s="102">
        <f t="shared" si="6"/>
        <v>0.04166666667</v>
      </c>
      <c r="Z11" s="102">
        <f t="shared" si="6"/>
        <v>0.01041666667</v>
      </c>
      <c r="AA11" s="102">
        <f t="shared" si="6"/>
        <v>0</v>
      </c>
      <c r="AB11" s="102">
        <f t="shared" si="6"/>
        <v>0.04166666667</v>
      </c>
      <c r="AC11" s="103">
        <f t="shared" si="6"/>
        <v>0</v>
      </c>
      <c r="AD11" s="106" t="str">
        <f t="shared" ref="AD11:AF11" si="7">AVERAGE(AD7:AD10)</f>
        <v>#DIV/0!</v>
      </c>
      <c r="AE11" s="107" t="str">
        <f t="shared" si="7"/>
        <v>#DIV/0!</v>
      </c>
      <c r="AF11" s="108" t="str">
        <f t="shared" si="7"/>
        <v>#DIV/0!</v>
      </c>
      <c r="AG11" s="109"/>
      <c r="AH11" s="109"/>
      <c r="AI11" s="109"/>
      <c r="AJ11" s="109"/>
      <c r="AK11" s="109"/>
      <c r="AL11" s="110"/>
      <c r="AQ11" s="52">
        <v>6.0</v>
      </c>
      <c r="AR11" s="7" t="str">
        <f t="shared" si="8"/>
        <v>#N/A</v>
      </c>
      <c r="AS11" s="65" t="str">
        <f t="shared" si="9"/>
        <v>#N/A</v>
      </c>
    </row>
    <row r="12" ht="12.75" customHeight="1">
      <c r="B12" s="111" t="s">
        <v>50</v>
      </c>
      <c r="C12" s="112"/>
      <c r="D12" s="113">
        <f>D11</f>
        <v>0.15625</v>
      </c>
      <c r="E12" s="114"/>
      <c r="F12" s="101">
        <f t="shared" ref="F12:AC12" si="10">SUM(F7:F10)</f>
        <v>0.1041666667</v>
      </c>
      <c r="G12" s="102">
        <f t="shared" si="10"/>
        <v>0</v>
      </c>
      <c r="H12" s="102">
        <f t="shared" si="10"/>
        <v>0.01041666667</v>
      </c>
      <c r="I12" s="103">
        <f t="shared" si="10"/>
        <v>0</v>
      </c>
      <c r="J12" s="102">
        <f t="shared" si="10"/>
        <v>0</v>
      </c>
      <c r="K12" s="104">
        <f t="shared" si="10"/>
        <v>0.04166666667</v>
      </c>
      <c r="L12" s="105">
        <f t="shared" si="10"/>
        <v>0</v>
      </c>
      <c r="M12" s="102">
        <f t="shared" si="10"/>
        <v>0</v>
      </c>
      <c r="N12" s="102">
        <f t="shared" si="10"/>
        <v>0.0625</v>
      </c>
      <c r="O12" s="102">
        <f t="shared" si="10"/>
        <v>0</v>
      </c>
      <c r="P12" s="102">
        <f t="shared" si="10"/>
        <v>0</v>
      </c>
      <c r="Q12" s="102">
        <f t="shared" si="10"/>
        <v>0</v>
      </c>
      <c r="R12" s="102">
        <f t="shared" si="10"/>
        <v>0.05208333333</v>
      </c>
      <c r="S12" s="102">
        <f t="shared" si="10"/>
        <v>0.04166666667</v>
      </c>
      <c r="T12" s="102">
        <f t="shared" si="10"/>
        <v>0</v>
      </c>
      <c r="U12" s="104">
        <f t="shared" si="10"/>
        <v>0</v>
      </c>
      <c r="V12" s="101">
        <f t="shared" si="10"/>
        <v>0</v>
      </c>
      <c r="W12" s="102">
        <f t="shared" si="10"/>
        <v>0.0625</v>
      </c>
      <c r="X12" s="102">
        <f t="shared" si="10"/>
        <v>0</v>
      </c>
      <c r="Y12" s="102">
        <f t="shared" si="10"/>
        <v>0.04166666667</v>
      </c>
      <c r="Z12" s="102">
        <f t="shared" si="10"/>
        <v>0.01041666667</v>
      </c>
      <c r="AA12" s="102">
        <f t="shared" si="10"/>
        <v>0</v>
      </c>
      <c r="AB12" s="102">
        <f t="shared" si="10"/>
        <v>0.04166666667</v>
      </c>
      <c r="AC12" s="103">
        <f t="shared" si="10"/>
        <v>0</v>
      </c>
      <c r="AD12" s="115" t="str">
        <f t="shared" ref="AD12:AF12" si="11">AD11</f>
        <v>#DIV/0!</v>
      </c>
      <c r="AE12" s="116" t="str">
        <f t="shared" si="11"/>
        <v>#DIV/0!</v>
      </c>
      <c r="AF12" s="117" t="str">
        <f t="shared" si="11"/>
        <v>#DIV/0!</v>
      </c>
      <c r="AG12" s="118"/>
      <c r="AH12" s="119"/>
      <c r="AI12" s="119"/>
      <c r="AJ12" s="119"/>
      <c r="AK12" s="119"/>
      <c r="AL12" s="120"/>
      <c r="AQ12" s="52">
        <v>7.0</v>
      </c>
      <c r="AR12" s="7" t="str">
        <f t="shared" si="8"/>
        <v>#N/A</v>
      </c>
      <c r="AS12" s="65" t="str">
        <f t="shared" si="9"/>
        <v>#N/A</v>
      </c>
    </row>
    <row r="13" ht="12.75" customHeight="1">
      <c r="E13" s="121"/>
      <c r="F13" s="122">
        <f>SUM(F12:G12)/D12</f>
        <v>0.6666666667</v>
      </c>
      <c r="G13" s="123"/>
      <c r="H13" s="122">
        <f>SUM(H12:K12)/D12</f>
        <v>0.3333333333</v>
      </c>
      <c r="I13" s="123"/>
      <c r="J13" s="123"/>
      <c r="K13" s="123"/>
      <c r="L13" s="124">
        <f>L12/D12</f>
        <v>0</v>
      </c>
      <c r="M13" s="124">
        <f>M12/D12</f>
        <v>0</v>
      </c>
      <c r="N13" s="124">
        <f>N12/D12</f>
        <v>0.4</v>
      </c>
      <c r="O13" s="124">
        <f>O12/D12</f>
        <v>0</v>
      </c>
      <c r="P13" s="124">
        <f>P12/D12</f>
        <v>0</v>
      </c>
      <c r="Q13" s="124">
        <f>Q12/D12</f>
        <v>0</v>
      </c>
      <c r="R13" s="124">
        <f>R12/D12</f>
        <v>0.3333333333</v>
      </c>
      <c r="S13" s="124">
        <f>S12/D12</f>
        <v>0.2666666667</v>
      </c>
      <c r="T13" s="124">
        <f>T12/D12</f>
        <v>0</v>
      </c>
      <c r="U13" s="124">
        <f>U12/D12</f>
        <v>0</v>
      </c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Q13" s="52">
        <v>8.0</v>
      </c>
      <c r="AR13" s="7" t="str">
        <f t="shared" si="8"/>
        <v>#N/A</v>
      </c>
      <c r="AS13" s="65" t="str">
        <f t="shared" si="9"/>
        <v>#N/A</v>
      </c>
    </row>
    <row r="14" ht="12.75" customHeight="1">
      <c r="E14" s="121"/>
      <c r="F14" s="125"/>
      <c r="G14" s="125"/>
      <c r="H14" s="125"/>
      <c r="I14" s="125"/>
      <c r="J14" s="125"/>
      <c r="K14" s="125"/>
      <c r="L14" s="124" t="s">
        <v>42</v>
      </c>
      <c r="M14" s="124">
        <f>SUM(L12+N12)/D12</f>
        <v>0.4</v>
      </c>
      <c r="N14" s="124" t="s">
        <v>43</v>
      </c>
      <c r="O14" s="124">
        <f>SUM(M12+O12)/D12</f>
        <v>0</v>
      </c>
      <c r="P14" s="124"/>
      <c r="Q14" s="124"/>
      <c r="R14" s="124"/>
      <c r="S14" s="124"/>
      <c r="T14" s="124"/>
      <c r="U14" s="124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Q14" s="52">
        <v>9.0</v>
      </c>
      <c r="AR14" s="7" t="str">
        <f t="shared" ref="AR14:AR17" si="12">IF(E31=0,NA(),E31)</f>
        <v>#N/A</v>
      </c>
      <c r="AS14" s="65" t="str">
        <f t="shared" ref="AS14:AS17" si="13">IFERROR(AF31,NA())</f>
        <v>#N/A</v>
      </c>
    </row>
    <row r="15" ht="12.75" customHeight="1"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Q15" s="52">
        <v>10.0</v>
      </c>
      <c r="AR15" s="7" t="str">
        <f t="shared" si="12"/>
        <v>#N/A</v>
      </c>
      <c r="AS15" s="65" t="str">
        <f t="shared" si="13"/>
        <v>#N/A</v>
      </c>
    </row>
    <row r="16" ht="12.75" customHeight="1">
      <c r="A16" s="16"/>
      <c r="B16" s="126" t="s">
        <v>3</v>
      </c>
      <c r="C16" s="127"/>
      <c r="D16" s="128"/>
      <c r="E16" s="19"/>
      <c r="F16" s="129" t="s">
        <v>4</v>
      </c>
      <c r="G16" s="130"/>
      <c r="H16" s="131"/>
      <c r="I16" s="131"/>
      <c r="J16" s="131"/>
      <c r="K16" s="132"/>
      <c r="L16" s="133" t="s">
        <v>5</v>
      </c>
      <c r="M16" s="133"/>
      <c r="N16" s="133"/>
      <c r="O16" s="134"/>
      <c r="P16" s="134"/>
      <c r="Q16" s="134"/>
      <c r="R16" s="134"/>
      <c r="S16" s="134"/>
      <c r="T16" s="134"/>
      <c r="U16" s="135"/>
      <c r="V16" s="136" t="s">
        <v>6</v>
      </c>
      <c r="W16" s="137"/>
      <c r="X16" s="138"/>
      <c r="Y16" s="138"/>
      <c r="Z16" s="138"/>
      <c r="AA16" s="138"/>
      <c r="AB16" s="138"/>
      <c r="AC16" s="139"/>
      <c r="AD16" s="31" t="s">
        <v>7</v>
      </c>
      <c r="AE16" s="32"/>
      <c r="AF16" s="33"/>
      <c r="AG16" s="126" t="s">
        <v>8</v>
      </c>
      <c r="AH16" s="127"/>
      <c r="AI16" s="140"/>
      <c r="AJ16" s="140"/>
      <c r="AK16" s="140"/>
      <c r="AL16" s="128"/>
      <c r="AQ16" s="52">
        <v>11.0</v>
      </c>
      <c r="AR16" s="7" t="str">
        <f t="shared" si="12"/>
        <v>#N/A</v>
      </c>
      <c r="AS16" s="65" t="str">
        <f t="shared" si="13"/>
        <v>#N/A</v>
      </c>
    </row>
    <row r="17" ht="12.75" customHeight="1">
      <c r="A17" s="16"/>
      <c r="B17" s="35" t="s">
        <v>51</v>
      </c>
      <c r="C17" s="16" t="s">
        <v>52</v>
      </c>
      <c r="D17" s="34"/>
      <c r="E17" s="36" t="s">
        <v>11</v>
      </c>
      <c r="F17" s="37" t="s">
        <v>12</v>
      </c>
      <c r="G17" s="38" t="s">
        <v>13</v>
      </c>
      <c r="H17" s="38" t="s">
        <v>14</v>
      </c>
      <c r="I17" s="39" t="s">
        <v>15</v>
      </c>
      <c r="J17" s="39" t="s">
        <v>16</v>
      </c>
      <c r="K17" s="141" t="s">
        <v>17</v>
      </c>
      <c r="L17" s="142" t="s">
        <v>18</v>
      </c>
      <c r="M17" s="143" t="s">
        <v>18</v>
      </c>
      <c r="N17" s="143" t="s">
        <v>19</v>
      </c>
      <c r="O17" s="143" t="s">
        <v>19</v>
      </c>
      <c r="P17" s="143" t="s">
        <v>20</v>
      </c>
      <c r="Q17" s="143" t="s">
        <v>21</v>
      </c>
      <c r="R17" s="143" t="s">
        <v>22</v>
      </c>
      <c r="S17" s="143" t="s">
        <v>23</v>
      </c>
      <c r="T17" s="143" t="s">
        <v>24</v>
      </c>
      <c r="U17" s="144" t="s">
        <v>25</v>
      </c>
      <c r="V17" s="145" t="s">
        <v>26</v>
      </c>
      <c r="W17" s="146" t="s">
        <v>27</v>
      </c>
      <c r="X17" s="147" t="s">
        <v>22</v>
      </c>
      <c r="Y17" s="148" t="s">
        <v>23</v>
      </c>
      <c r="Z17" s="147" t="s">
        <v>28</v>
      </c>
      <c r="AA17" s="47" t="s">
        <v>29</v>
      </c>
      <c r="AB17" s="147" t="s">
        <v>30</v>
      </c>
      <c r="AC17" s="149" t="s">
        <v>31</v>
      </c>
      <c r="AD17" s="49" t="s">
        <v>32</v>
      </c>
      <c r="AE17" s="50" t="s">
        <v>33</v>
      </c>
      <c r="AF17" s="51" t="s">
        <v>34</v>
      </c>
      <c r="AG17" s="35"/>
      <c r="AH17" s="16"/>
      <c r="AI17" s="16"/>
      <c r="AJ17" s="16"/>
      <c r="AK17" s="16"/>
      <c r="AL17" s="34"/>
      <c r="AQ17" s="52">
        <v>12.0</v>
      </c>
      <c r="AR17" s="7" t="str">
        <f t="shared" si="12"/>
        <v>#N/A</v>
      </c>
      <c r="AS17" s="65" t="str">
        <f t="shared" si="13"/>
        <v>#N/A</v>
      </c>
    </row>
    <row r="18" ht="12.75" customHeight="1">
      <c r="A18" s="18" t="s">
        <v>38</v>
      </c>
      <c r="B18" s="17" t="s">
        <v>39</v>
      </c>
      <c r="C18" s="18" t="s">
        <v>40</v>
      </c>
      <c r="D18" s="150" t="s">
        <v>41</v>
      </c>
      <c r="E18" s="36"/>
      <c r="F18" s="53"/>
      <c r="G18" s="22"/>
      <c r="H18" s="22"/>
      <c r="I18" s="22"/>
      <c r="J18" s="22"/>
      <c r="K18" s="151"/>
      <c r="L18" s="152" t="s">
        <v>42</v>
      </c>
      <c r="M18" s="153" t="s">
        <v>43</v>
      </c>
      <c r="N18" s="153" t="s">
        <v>42</v>
      </c>
      <c r="O18" s="153" t="s">
        <v>43</v>
      </c>
      <c r="P18" s="153" t="s">
        <v>44</v>
      </c>
      <c r="Q18" s="153"/>
      <c r="R18" s="153" t="s">
        <v>21</v>
      </c>
      <c r="S18" s="153" t="s">
        <v>45</v>
      </c>
      <c r="T18" s="153"/>
      <c r="U18" s="154" t="s">
        <v>46</v>
      </c>
      <c r="V18" s="155" t="s">
        <v>27</v>
      </c>
      <c r="W18" s="156"/>
      <c r="X18" s="157" t="s">
        <v>45</v>
      </c>
      <c r="Y18" s="158" t="s">
        <v>45</v>
      </c>
      <c r="Z18" s="157"/>
      <c r="AA18" s="61"/>
      <c r="AB18" s="157" t="s">
        <v>47</v>
      </c>
      <c r="AC18" s="159" t="s">
        <v>48</v>
      </c>
      <c r="AD18" s="63"/>
      <c r="AE18" s="64"/>
      <c r="AF18" s="51"/>
      <c r="AG18" s="160"/>
      <c r="AH18" s="161"/>
      <c r="AI18" s="161"/>
      <c r="AJ18" s="161"/>
      <c r="AK18" s="161"/>
      <c r="AL18" s="162"/>
      <c r="AQ18" s="52">
        <v>13.0</v>
      </c>
      <c r="AR18" s="7" t="str">
        <f t="shared" ref="AR18:AR21" si="14">IF(E43=0,NA(),E43)</f>
        <v>#N/A</v>
      </c>
      <c r="AS18" s="65" t="str">
        <f t="shared" ref="AS18:AS21" si="15">IFERROR(AF43,NA())</f>
        <v>#N/A</v>
      </c>
    </row>
    <row r="19" ht="12.75" customHeight="1">
      <c r="A19" s="66">
        <v>5.0</v>
      </c>
      <c r="B19" s="79">
        <f>(C10+1)</f>
        <v>45439</v>
      </c>
      <c r="C19" s="68">
        <f t="shared" ref="C19:C22" si="16">(B19+6)</f>
        <v>45445</v>
      </c>
      <c r="D19" s="69">
        <v>2023.0</v>
      </c>
      <c r="E19" s="70">
        <f t="shared" ref="E19:E22" si="17">SUM(F19:K19)</f>
        <v>0</v>
      </c>
      <c r="F19" s="71">
        <f>'W5'!C18</f>
        <v>0</v>
      </c>
      <c r="G19" s="71">
        <f>'W5'!D18</f>
        <v>0</v>
      </c>
      <c r="H19" s="71">
        <f>'W5'!E18</f>
        <v>0</v>
      </c>
      <c r="I19" s="71">
        <f>'W5'!F18</f>
        <v>0</v>
      </c>
      <c r="J19" s="71">
        <f>'W5'!G18</f>
        <v>0</v>
      </c>
      <c r="K19" s="71">
        <f>'W5'!H18</f>
        <v>0</v>
      </c>
      <c r="L19" s="71">
        <f>'W5'!I18</f>
        <v>0</v>
      </c>
      <c r="M19" s="71">
        <f>'W5'!J18</f>
        <v>0</v>
      </c>
      <c r="N19" s="71">
        <f>'W5'!K18</f>
        <v>0</v>
      </c>
      <c r="O19" s="71">
        <f>'W5'!L18</f>
        <v>0</v>
      </c>
      <c r="P19" s="71">
        <f>'W5'!M18</f>
        <v>0</v>
      </c>
      <c r="Q19" s="71">
        <f>'W5'!N18</f>
        <v>0</v>
      </c>
      <c r="R19" s="71">
        <f>'W5'!O18</f>
        <v>0</v>
      </c>
      <c r="S19" s="71">
        <f>'W5'!P18</f>
        <v>0</v>
      </c>
      <c r="T19" s="71">
        <f>'W5'!Q18</f>
        <v>0</v>
      </c>
      <c r="U19" s="71">
        <f>'W5'!R18</f>
        <v>0</v>
      </c>
      <c r="V19" s="71">
        <f>'W5'!S18</f>
        <v>0</v>
      </c>
      <c r="W19" s="71">
        <f>'W5'!T18</f>
        <v>0</v>
      </c>
      <c r="X19" s="71">
        <f>'W5'!U18</f>
        <v>0</v>
      </c>
      <c r="Y19" s="71">
        <f>'W5'!V18</f>
        <v>0</v>
      </c>
      <c r="Z19" s="71">
        <f>'W5'!W18</f>
        <v>0</v>
      </c>
      <c r="AA19" s="71">
        <f>'W5'!X18</f>
        <v>0</v>
      </c>
      <c r="AB19" s="71">
        <f>'W5'!Y18</f>
        <v>0</v>
      </c>
      <c r="AC19" s="73">
        <f>'W5'!Z18</f>
        <v>0</v>
      </c>
      <c r="AD19" s="74" t="str">
        <f>CELL("CONTENTS",'W5'!AA18)</f>
        <v>#DIV/0!</v>
      </c>
      <c r="AE19" s="75" t="str">
        <f>CELL("CONTENTS",'W5'!AB18)</f>
        <v>#DIV/0!</v>
      </c>
      <c r="AF19" s="76" t="str">
        <f>CELL("CONTENTS",'W5'!AC18)</f>
        <v>#DIV/0!</v>
      </c>
      <c r="AG19" s="77"/>
      <c r="AH19" s="77"/>
      <c r="AI19" s="77"/>
      <c r="AJ19" s="77"/>
      <c r="AK19" s="77"/>
      <c r="AL19" s="78"/>
      <c r="AQ19" s="52">
        <v>14.0</v>
      </c>
      <c r="AR19" s="7" t="str">
        <f t="shared" si="14"/>
        <v>#N/A</v>
      </c>
      <c r="AS19" s="65" t="str">
        <f t="shared" si="15"/>
        <v>#N/A</v>
      </c>
    </row>
    <row r="20" ht="12.75" customHeight="1">
      <c r="A20" s="66">
        <v>6.0</v>
      </c>
      <c r="B20" s="79">
        <f t="shared" ref="B20:B22" si="18">(C19+1)</f>
        <v>45446</v>
      </c>
      <c r="C20" s="68">
        <f t="shared" si="16"/>
        <v>45452</v>
      </c>
      <c r="D20" s="69">
        <v>2023.0</v>
      </c>
      <c r="E20" s="70">
        <f t="shared" si="17"/>
        <v>0</v>
      </c>
      <c r="F20" s="80">
        <f>'W6'!C18</f>
        <v>0</v>
      </c>
      <c r="G20" s="80">
        <f>'W6'!D18</f>
        <v>0</v>
      </c>
      <c r="H20" s="80">
        <f>'W6'!E18</f>
        <v>0</v>
      </c>
      <c r="I20" s="80">
        <f>'W6'!F18</f>
        <v>0</v>
      </c>
      <c r="J20" s="80">
        <f>'W6'!G18</f>
        <v>0</v>
      </c>
      <c r="K20" s="80">
        <f>'W6'!H18</f>
        <v>0</v>
      </c>
      <c r="L20" s="80">
        <f>'W6'!I18</f>
        <v>0</v>
      </c>
      <c r="M20" s="80">
        <f>'W6'!J18</f>
        <v>0</v>
      </c>
      <c r="N20" s="80">
        <f>'W6'!K18</f>
        <v>0</v>
      </c>
      <c r="O20" s="80">
        <f>'W6'!L18</f>
        <v>0</v>
      </c>
      <c r="P20" s="80">
        <f>'W6'!M18</f>
        <v>0</v>
      </c>
      <c r="Q20" s="80">
        <f>'W6'!N18</f>
        <v>0</v>
      </c>
      <c r="R20" s="80">
        <f>'W6'!O18</f>
        <v>0</v>
      </c>
      <c r="S20" s="80">
        <f>'W6'!P18</f>
        <v>0</v>
      </c>
      <c r="T20" s="80">
        <f>'W6'!Q18</f>
        <v>0</v>
      </c>
      <c r="U20" s="80">
        <f>'W6'!R18</f>
        <v>0</v>
      </c>
      <c r="V20" s="80">
        <f>'W6'!S18</f>
        <v>0</v>
      </c>
      <c r="W20" s="80">
        <f>'W6'!T18</f>
        <v>0</v>
      </c>
      <c r="X20" s="80">
        <f>'W6'!U18</f>
        <v>0</v>
      </c>
      <c r="Y20" s="80">
        <f>'W6'!V18</f>
        <v>0</v>
      </c>
      <c r="Z20" s="80">
        <f>'W6'!W18</f>
        <v>0</v>
      </c>
      <c r="AA20" s="80">
        <f>'W6'!X18</f>
        <v>0</v>
      </c>
      <c r="AB20" s="80">
        <f>'W6'!Y18</f>
        <v>0</v>
      </c>
      <c r="AC20" s="82">
        <f>'W6'!Z18</f>
        <v>0</v>
      </c>
      <c r="AD20" s="83" t="str">
        <f>CELL("CONTENTS",'W6'!AA18)</f>
        <v>#DIV/0!</v>
      </c>
      <c r="AE20" s="84" t="str">
        <f>CELL("CONTENTS",'W6'!AB18)</f>
        <v>#DIV/0!</v>
      </c>
      <c r="AF20" s="85" t="str">
        <f>CELL("CONTENTS",'W6'!AC18)</f>
        <v>#DIV/0!</v>
      </c>
      <c r="AG20" s="86"/>
      <c r="AH20" s="86"/>
      <c r="AI20" s="86"/>
      <c r="AJ20" s="86"/>
      <c r="AK20" s="86"/>
      <c r="AL20" s="87"/>
      <c r="AQ20" s="52">
        <v>15.0</v>
      </c>
      <c r="AR20" s="7" t="str">
        <f t="shared" si="14"/>
        <v>#N/A</v>
      </c>
      <c r="AS20" s="65" t="str">
        <f t="shared" si="15"/>
        <v>#N/A</v>
      </c>
    </row>
    <row r="21" ht="12.75" customHeight="1">
      <c r="A21" s="66">
        <v>7.0</v>
      </c>
      <c r="B21" s="79">
        <f t="shared" si="18"/>
        <v>45453</v>
      </c>
      <c r="C21" s="68">
        <f t="shared" si="16"/>
        <v>45459</v>
      </c>
      <c r="D21" s="69">
        <v>2023.0</v>
      </c>
      <c r="E21" s="70">
        <f t="shared" si="17"/>
        <v>0</v>
      </c>
      <c r="F21" s="80">
        <f>'W7'!C18</f>
        <v>0</v>
      </c>
      <c r="G21" s="80">
        <f>'W7'!D18</f>
        <v>0</v>
      </c>
      <c r="H21" s="80">
        <f>'W7'!E18</f>
        <v>0</v>
      </c>
      <c r="I21" s="80">
        <f>'W7'!F18</f>
        <v>0</v>
      </c>
      <c r="J21" s="80">
        <f>'W7'!G18</f>
        <v>0</v>
      </c>
      <c r="K21" s="80">
        <f>'W7'!H18</f>
        <v>0</v>
      </c>
      <c r="L21" s="80">
        <f>'W7'!I18</f>
        <v>0</v>
      </c>
      <c r="M21" s="80">
        <f>'W7'!J18</f>
        <v>0</v>
      </c>
      <c r="N21" s="80">
        <f>'W7'!K18</f>
        <v>0</v>
      </c>
      <c r="O21" s="80">
        <f>'W7'!L18</f>
        <v>0</v>
      </c>
      <c r="P21" s="80">
        <f>'W7'!M18</f>
        <v>0</v>
      </c>
      <c r="Q21" s="80">
        <f>'W7'!N18</f>
        <v>0</v>
      </c>
      <c r="R21" s="80">
        <f>'W7'!O18</f>
        <v>0</v>
      </c>
      <c r="S21" s="80">
        <f>'W7'!P18</f>
        <v>0</v>
      </c>
      <c r="T21" s="80">
        <f>'W7'!Q18</f>
        <v>0</v>
      </c>
      <c r="U21" s="80">
        <f>'W7'!R18</f>
        <v>0</v>
      </c>
      <c r="V21" s="80">
        <f>'W7'!S18</f>
        <v>0</v>
      </c>
      <c r="W21" s="80">
        <f>'W7'!T18</f>
        <v>0</v>
      </c>
      <c r="X21" s="80">
        <f>'W7'!U18</f>
        <v>0</v>
      </c>
      <c r="Y21" s="80">
        <f>'W7'!V18</f>
        <v>0</v>
      </c>
      <c r="Z21" s="80">
        <f>'W7'!W18</f>
        <v>0</v>
      </c>
      <c r="AA21" s="80">
        <f>'W7'!X18</f>
        <v>0</v>
      </c>
      <c r="AB21" s="80">
        <f>'W7'!Y18</f>
        <v>0</v>
      </c>
      <c r="AC21" s="82">
        <f>'W7'!Z18</f>
        <v>0</v>
      </c>
      <c r="AD21" s="83" t="str">
        <f>CELL("CONTENTS",'W7'!AA18)</f>
        <v>#DIV/0!</v>
      </c>
      <c r="AE21" s="84" t="str">
        <f>CELL("CONTENTS",'W7'!AB18)</f>
        <v>#DIV/0!</v>
      </c>
      <c r="AF21" s="85" t="str">
        <f>CELL("CONTENTS",'W7'!AC18)</f>
        <v>#DIV/0!</v>
      </c>
      <c r="AG21" s="86"/>
      <c r="AH21" s="86"/>
      <c r="AI21" s="86"/>
      <c r="AJ21" s="86"/>
      <c r="AK21" s="86"/>
      <c r="AL21" s="87"/>
      <c r="AQ21" s="52">
        <v>16.0</v>
      </c>
      <c r="AR21" s="7" t="str">
        <f t="shared" si="14"/>
        <v>#N/A</v>
      </c>
      <c r="AS21" s="65" t="str">
        <f t="shared" si="15"/>
        <v>#N/A</v>
      </c>
    </row>
    <row r="22" ht="12.75" customHeight="1">
      <c r="A22" s="66">
        <v>8.0</v>
      </c>
      <c r="B22" s="79">
        <f t="shared" si="18"/>
        <v>45460</v>
      </c>
      <c r="C22" s="68">
        <f t="shared" si="16"/>
        <v>45466</v>
      </c>
      <c r="D22" s="69">
        <v>2023.0</v>
      </c>
      <c r="E22" s="70">
        <f t="shared" si="17"/>
        <v>0</v>
      </c>
      <c r="F22" s="88">
        <f>'W8'!C18</f>
        <v>0</v>
      </c>
      <c r="G22" s="88">
        <f>'W8'!D18</f>
        <v>0</v>
      </c>
      <c r="H22" s="88">
        <f>'W8'!E18</f>
        <v>0</v>
      </c>
      <c r="I22" s="88">
        <f>'W8'!F18</f>
        <v>0</v>
      </c>
      <c r="J22" s="88">
        <f>'W8'!G18</f>
        <v>0</v>
      </c>
      <c r="K22" s="88">
        <f>'W8'!H18</f>
        <v>0</v>
      </c>
      <c r="L22" s="88">
        <f>'W8'!I18</f>
        <v>0</v>
      </c>
      <c r="M22" s="88">
        <f>'W8'!J18</f>
        <v>0</v>
      </c>
      <c r="N22" s="88">
        <f>'W8'!K18</f>
        <v>0</v>
      </c>
      <c r="O22" s="88">
        <f>'W8'!L18</f>
        <v>0</v>
      </c>
      <c r="P22" s="88">
        <f>'W8'!M18</f>
        <v>0</v>
      </c>
      <c r="Q22" s="88">
        <f>'W8'!N18</f>
        <v>0</v>
      </c>
      <c r="R22" s="88">
        <f>'W8'!O18</f>
        <v>0</v>
      </c>
      <c r="S22" s="88">
        <f>'W8'!P18</f>
        <v>0</v>
      </c>
      <c r="T22" s="88">
        <f>'W8'!Q18</f>
        <v>0</v>
      </c>
      <c r="U22" s="88">
        <f>'W8'!R18</f>
        <v>0</v>
      </c>
      <c r="V22" s="88">
        <f>'W8'!S18</f>
        <v>0</v>
      </c>
      <c r="W22" s="88">
        <f>'W8'!T18</f>
        <v>0</v>
      </c>
      <c r="X22" s="88">
        <f>'W8'!U18</f>
        <v>0</v>
      </c>
      <c r="Y22" s="88">
        <f>'W8'!V18</f>
        <v>0</v>
      </c>
      <c r="Z22" s="88">
        <f>'W8'!W18</f>
        <v>0</v>
      </c>
      <c r="AA22" s="88">
        <f>'W8'!X18</f>
        <v>0</v>
      </c>
      <c r="AB22" s="88">
        <f>'W8'!Y18</f>
        <v>0</v>
      </c>
      <c r="AC22" s="91">
        <f>'W8'!Z18</f>
        <v>0</v>
      </c>
      <c r="AD22" s="163" t="str">
        <f>CELL("CONTENTS",'W8'!AA18)</f>
        <v>#DIV/0!</v>
      </c>
      <c r="AE22" s="164" t="str">
        <f>CELL("CONTENTS",'W8'!AB18)</f>
        <v>#DIV/0!</v>
      </c>
      <c r="AF22" s="165" t="str">
        <f>CELL("CONTENTS",'W8'!AC18)</f>
        <v>#DIV/0!</v>
      </c>
      <c r="AG22" s="95"/>
      <c r="AH22" s="95"/>
      <c r="AI22" s="95"/>
      <c r="AJ22" s="95"/>
      <c r="AK22" s="95"/>
      <c r="AL22" s="96"/>
      <c r="AQ22" s="52">
        <v>17.0</v>
      </c>
      <c r="AR22" s="7" t="str">
        <f t="shared" ref="AR22:AR25" si="21">IF(E55=0,NA(),E55)</f>
        <v>#N/A</v>
      </c>
      <c r="AS22" s="65" t="str">
        <f t="shared" ref="AS22:AS25" si="22">IFERROR(AF55,NA())</f>
        <v>#N/A</v>
      </c>
    </row>
    <row r="23" ht="12.75" customHeight="1">
      <c r="B23" s="97" t="s">
        <v>49</v>
      </c>
      <c r="C23" s="98"/>
      <c r="D23" s="99">
        <f>SUM(F23:K23)</f>
        <v>0</v>
      </c>
      <c r="E23" s="100"/>
      <c r="F23" s="101">
        <f t="shared" ref="F23:AC23" si="19">SUM(F19:F22)</f>
        <v>0</v>
      </c>
      <c r="G23" s="102">
        <f t="shared" si="19"/>
        <v>0</v>
      </c>
      <c r="H23" s="102">
        <f t="shared" si="19"/>
        <v>0</v>
      </c>
      <c r="I23" s="103">
        <f t="shared" si="19"/>
        <v>0</v>
      </c>
      <c r="J23" s="102">
        <f t="shared" si="19"/>
        <v>0</v>
      </c>
      <c r="K23" s="104">
        <f t="shared" si="19"/>
        <v>0</v>
      </c>
      <c r="L23" s="105">
        <f t="shared" si="19"/>
        <v>0</v>
      </c>
      <c r="M23" s="102">
        <f t="shared" si="19"/>
        <v>0</v>
      </c>
      <c r="N23" s="102">
        <f t="shared" si="19"/>
        <v>0</v>
      </c>
      <c r="O23" s="102">
        <f t="shared" si="19"/>
        <v>0</v>
      </c>
      <c r="P23" s="102">
        <f t="shared" si="19"/>
        <v>0</v>
      </c>
      <c r="Q23" s="102">
        <f t="shared" si="19"/>
        <v>0</v>
      </c>
      <c r="R23" s="102">
        <f t="shared" si="19"/>
        <v>0</v>
      </c>
      <c r="S23" s="102">
        <f t="shared" si="19"/>
        <v>0</v>
      </c>
      <c r="T23" s="102">
        <f t="shared" si="19"/>
        <v>0</v>
      </c>
      <c r="U23" s="104">
        <f t="shared" si="19"/>
        <v>0</v>
      </c>
      <c r="V23" s="101">
        <f t="shared" si="19"/>
        <v>0</v>
      </c>
      <c r="W23" s="102">
        <f t="shared" si="19"/>
        <v>0</v>
      </c>
      <c r="X23" s="102">
        <f t="shared" si="19"/>
        <v>0</v>
      </c>
      <c r="Y23" s="102">
        <f t="shared" si="19"/>
        <v>0</v>
      </c>
      <c r="Z23" s="102">
        <f t="shared" si="19"/>
        <v>0</v>
      </c>
      <c r="AA23" s="102">
        <f t="shared" si="19"/>
        <v>0</v>
      </c>
      <c r="AB23" s="102">
        <f t="shared" si="19"/>
        <v>0</v>
      </c>
      <c r="AC23" s="103">
        <f t="shared" si="19"/>
        <v>0</v>
      </c>
      <c r="AD23" s="106" t="str">
        <f t="shared" ref="AD23:AF23" si="20">AVERAGE(AD19:AD22)</f>
        <v>#DIV/0!</v>
      </c>
      <c r="AE23" s="107" t="str">
        <f t="shared" si="20"/>
        <v>#DIV/0!</v>
      </c>
      <c r="AF23" s="108" t="str">
        <f t="shared" si="20"/>
        <v>#DIV/0!</v>
      </c>
      <c r="AG23" s="109"/>
      <c r="AH23" s="109"/>
      <c r="AI23" s="109"/>
      <c r="AJ23" s="109"/>
      <c r="AK23" s="109"/>
      <c r="AL23" s="110"/>
      <c r="AQ23" s="52">
        <v>18.0</v>
      </c>
      <c r="AR23" s="7" t="str">
        <f t="shared" si="21"/>
        <v>#N/A</v>
      </c>
      <c r="AS23" s="65" t="str">
        <f t="shared" si="22"/>
        <v>#N/A</v>
      </c>
    </row>
    <row r="24" ht="12.75" customHeight="1">
      <c r="B24" s="111" t="s">
        <v>50</v>
      </c>
      <c r="C24" s="112"/>
      <c r="D24" s="113">
        <f>D12+D23</f>
        <v>0.15625</v>
      </c>
      <c r="E24" s="114"/>
      <c r="F24" s="101">
        <f t="shared" ref="F24:AC24" si="23">F23+F11</f>
        <v>0.1041666667</v>
      </c>
      <c r="G24" s="101">
        <f t="shared" si="23"/>
        <v>0</v>
      </c>
      <c r="H24" s="101">
        <f t="shared" si="23"/>
        <v>0.01041666667</v>
      </c>
      <c r="I24" s="101">
        <f t="shared" si="23"/>
        <v>0</v>
      </c>
      <c r="J24" s="101">
        <f t="shared" si="23"/>
        <v>0</v>
      </c>
      <c r="K24" s="101">
        <f t="shared" si="23"/>
        <v>0.04166666667</v>
      </c>
      <c r="L24" s="101">
        <f t="shared" si="23"/>
        <v>0</v>
      </c>
      <c r="M24" s="101">
        <f t="shared" si="23"/>
        <v>0</v>
      </c>
      <c r="N24" s="101">
        <f t="shared" si="23"/>
        <v>0.0625</v>
      </c>
      <c r="O24" s="101">
        <f t="shared" si="23"/>
        <v>0</v>
      </c>
      <c r="P24" s="101">
        <f t="shared" si="23"/>
        <v>0</v>
      </c>
      <c r="Q24" s="101">
        <f t="shared" si="23"/>
        <v>0</v>
      </c>
      <c r="R24" s="101">
        <f t="shared" si="23"/>
        <v>0.05208333333</v>
      </c>
      <c r="S24" s="101">
        <f t="shared" si="23"/>
        <v>0.04166666667</v>
      </c>
      <c r="T24" s="101">
        <f t="shared" si="23"/>
        <v>0</v>
      </c>
      <c r="U24" s="101">
        <f t="shared" si="23"/>
        <v>0</v>
      </c>
      <c r="V24" s="101">
        <f t="shared" si="23"/>
        <v>0</v>
      </c>
      <c r="W24" s="101">
        <f t="shared" si="23"/>
        <v>0.0625</v>
      </c>
      <c r="X24" s="101">
        <f t="shared" si="23"/>
        <v>0</v>
      </c>
      <c r="Y24" s="101">
        <f t="shared" si="23"/>
        <v>0.04166666667</v>
      </c>
      <c r="Z24" s="101">
        <f t="shared" si="23"/>
        <v>0.01041666667</v>
      </c>
      <c r="AA24" s="101">
        <f t="shared" si="23"/>
        <v>0</v>
      </c>
      <c r="AB24" s="101">
        <f t="shared" si="23"/>
        <v>0.04166666667</v>
      </c>
      <c r="AC24" s="101">
        <f t="shared" si="23"/>
        <v>0</v>
      </c>
      <c r="AD24" s="115" t="str">
        <f t="shared" ref="AD24:AF24" si="24">AVERAGE(AD23+AD11)</f>
        <v>#DIV/0!</v>
      </c>
      <c r="AE24" s="116" t="str">
        <f t="shared" si="24"/>
        <v>#DIV/0!</v>
      </c>
      <c r="AF24" s="117" t="str">
        <f t="shared" si="24"/>
        <v>#DIV/0!</v>
      </c>
      <c r="AG24" s="118"/>
      <c r="AH24" s="119"/>
      <c r="AI24" s="119"/>
      <c r="AJ24" s="119"/>
      <c r="AK24" s="119"/>
      <c r="AL24" s="120"/>
      <c r="AQ24" s="52">
        <v>19.0</v>
      </c>
      <c r="AR24" s="7" t="str">
        <f t="shared" si="21"/>
        <v>#N/A</v>
      </c>
      <c r="AS24" s="65" t="str">
        <f t="shared" si="22"/>
        <v>#N/A</v>
      </c>
    </row>
    <row r="25" ht="12.75" customHeight="1">
      <c r="E25" s="121"/>
      <c r="F25" s="122">
        <f>SUM(F24:G24)/D24</f>
        <v>0.6666666667</v>
      </c>
      <c r="G25" s="123"/>
      <c r="H25" s="122">
        <f>SUM(H24:K24)/D24</f>
        <v>0.3333333333</v>
      </c>
      <c r="I25" s="123"/>
      <c r="J25" s="123"/>
      <c r="K25" s="123"/>
      <c r="L25" s="124">
        <f>L24/D24</f>
        <v>0</v>
      </c>
      <c r="M25" s="124">
        <f>M24/D24</f>
        <v>0</v>
      </c>
      <c r="N25" s="124">
        <f>N24/D24</f>
        <v>0.4</v>
      </c>
      <c r="O25" s="124">
        <f>O24/D24</f>
        <v>0</v>
      </c>
      <c r="P25" s="124">
        <f>P24/D24</f>
        <v>0</v>
      </c>
      <c r="Q25" s="124">
        <f>Q24/D24</f>
        <v>0</v>
      </c>
      <c r="R25" s="124">
        <f>R24/D24</f>
        <v>0.3333333333</v>
      </c>
      <c r="S25" s="124">
        <f>S24/D24</f>
        <v>0.2666666667</v>
      </c>
      <c r="T25" s="124">
        <f>T24/D24</f>
        <v>0</v>
      </c>
      <c r="U25" s="124">
        <f>U24/D24</f>
        <v>0</v>
      </c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Q25" s="52">
        <v>20.0</v>
      </c>
      <c r="AR25" s="7" t="str">
        <f t="shared" si="21"/>
        <v>#N/A</v>
      </c>
      <c r="AS25" s="65" t="str">
        <f t="shared" si="22"/>
        <v>#N/A</v>
      </c>
    </row>
    <row r="26" ht="12.75" customHeight="1">
      <c r="E26" s="121"/>
      <c r="F26" s="125"/>
      <c r="G26" s="125"/>
      <c r="H26" s="125"/>
      <c r="I26" s="125"/>
      <c r="J26" s="125"/>
      <c r="K26" s="125"/>
      <c r="L26" s="124" t="s">
        <v>42</v>
      </c>
      <c r="M26" s="124">
        <f>SUM(L24+N24)/D24</f>
        <v>0.4</v>
      </c>
      <c r="N26" s="124" t="s">
        <v>43</v>
      </c>
      <c r="O26" s="124">
        <f>SUM(M24+O24)/D24</f>
        <v>0</v>
      </c>
      <c r="P26" s="124"/>
      <c r="Q26" s="124"/>
      <c r="R26" s="124"/>
      <c r="S26" s="124"/>
      <c r="T26" s="124"/>
      <c r="U26" s="124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Q26" s="52">
        <v>21.0</v>
      </c>
      <c r="AR26" s="7" t="str">
        <f t="shared" ref="AR26:AR29" si="25">IF(E67=0,NA(),E67)</f>
        <v>#N/A</v>
      </c>
      <c r="AS26" s="65" t="str">
        <f t="shared" ref="AS26:AS29" si="26">IFERROR(AF67,NA())</f>
        <v>#N/A</v>
      </c>
    </row>
    <row r="27" ht="12.75" customHeight="1">
      <c r="B27" s="166"/>
      <c r="C27" s="16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65"/>
      <c r="AE27" s="65"/>
      <c r="AF27" s="65"/>
      <c r="AG27" s="167"/>
      <c r="AH27" s="167"/>
      <c r="AI27" s="167"/>
      <c r="AJ27" s="167"/>
      <c r="AK27" s="167"/>
      <c r="AL27" s="167"/>
      <c r="AQ27" s="52">
        <v>22.0</v>
      </c>
      <c r="AR27" s="7" t="str">
        <f t="shared" si="25"/>
        <v>#N/A</v>
      </c>
      <c r="AS27" s="65" t="str">
        <f t="shared" si="26"/>
        <v>#N/A</v>
      </c>
    </row>
    <row r="28" ht="12.75" customHeight="1">
      <c r="A28" s="16"/>
      <c r="B28" s="126" t="s">
        <v>3</v>
      </c>
      <c r="C28" s="127"/>
      <c r="D28" s="128"/>
      <c r="E28" s="19"/>
      <c r="F28" s="129" t="s">
        <v>4</v>
      </c>
      <c r="G28" s="130"/>
      <c r="H28" s="131"/>
      <c r="I28" s="131"/>
      <c r="J28" s="131"/>
      <c r="K28" s="132"/>
      <c r="L28" s="133" t="s">
        <v>5</v>
      </c>
      <c r="M28" s="133"/>
      <c r="N28" s="133"/>
      <c r="O28" s="134"/>
      <c r="P28" s="134"/>
      <c r="Q28" s="134"/>
      <c r="R28" s="134"/>
      <c r="S28" s="134"/>
      <c r="T28" s="134"/>
      <c r="U28" s="135"/>
      <c r="V28" s="136" t="s">
        <v>6</v>
      </c>
      <c r="W28" s="137"/>
      <c r="X28" s="138"/>
      <c r="Y28" s="138"/>
      <c r="Z28" s="138"/>
      <c r="AA28" s="138"/>
      <c r="AB28" s="138"/>
      <c r="AC28" s="139"/>
      <c r="AD28" s="31" t="s">
        <v>7</v>
      </c>
      <c r="AE28" s="32"/>
      <c r="AF28" s="33"/>
      <c r="AG28" s="126" t="s">
        <v>8</v>
      </c>
      <c r="AH28" s="127"/>
      <c r="AI28" s="140"/>
      <c r="AJ28" s="140"/>
      <c r="AK28" s="140"/>
      <c r="AL28" s="128"/>
      <c r="AQ28" s="52">
        <v>23.0</v>
      </c>
      <c r="AR28" s="7" t="str">
        <f t="shared" si="25"/>
        <v>#N/A</v>
      </c>
      <c r="AS28" s="65" t="str">
        <f t="shared" si="26"/>
        <v>#N/A</v>
      </c>
    </row>
    <row r="29" ht="12.75" customHeight="1">
      <c r="A29" s="16"/>
      <c r="B29" s="35" t="s">
        <v>53</v>
      </c>
      <c r="C29" s="16" t="s">
        <v>54</v>
      </c>
      <c r="D29" s="34"/>
      <c r="E29" s="36" t="s">
        <v>11</v>
      </c>
      <c r="F29" s="37" t="s">
        <v>12</v>
      </c>
      <c r="G29" s="38" t="s">
        <v>13</v>
      </c>
      <c r="H29" s="38" t="s">
        <v>14</v>
      </c>
      <c r="I29" s="39" t="s">
        <v>15</v>
      </c>
      <c r="J29" s="39" t="s">
        <v>16</v>
      </c>
      <c r="K29" s="141" t="s">
        <v>17</v>
      </c>
      <c r="L29" s="142" t="s">
        <v>18</v>
      </c>
      <c r="M29" s="143" t="s">
        <v>18</v>
      </c>
      <c r="N29" s="143" t="s">
        <v>19</v>
      </c>
      <c r="O29" s="143" t="s">
        <v>19</v>
      </c>
      <c r="P29" s="143" t="s">
        <v>20</v>
      </c>
      <c r="Q29" s="143" t="s">
        <v>21</v>
      </c>
      <c r="R29" s="143" t="s">
        <v>22</v>
      </c>
      <c r="S29" s="143" t="s">
        <v>23</v>
      </c>
      <c r="T29" s="143" t="s">
        <v>24</v>
      </c>
      <c r="U29" s="144" t="s">
        <v>25</v>
      </c>
      <c r="V29" s="145" t="s">
        <v>26</v>
      </c>
      <c r="W29" s="146" t="s">
        <v>27</v>
      </c>
      <c r="X29" s="147" t="s">
        <v>22</v>
      </c>
      <c r="Y29" s="148" t="s">
        <v>23</v>
      </c>
      <c r="Z29" s="147" t="s">
        <v>28</v>
      </c>
      <c r="AA29" s="47" t="s">
        <v>29</v>
      </c>
      <c r="AB29" s="147" t="s">
        <v>30</v>
      </c>
      <c r="AC29" s="149" t="s">
        <v>31</v>
      </c>
      <c r="AD29" s="49" t="s">
        <v>32</v>
      </c>
      <c r="AE29" s="50" t="s">
        <v>33</v>
      </c>
      <c r="AF29" s="51" t="s">
        <v>34</v>
      </c>
      <c r="AG29" s="35"/>
      <c r="AH29" s="16"/>
      <c r="AI29" s="16"/>
      <c r="AJ29" s="16"/>
      <c r="AK29" s="16"/>
      <c r="AL29" s="34"/>
      <c r="AQ29" s="52">
        <v>24.0</v>
      </c>
      <c r="AR29" s="7" t="str">
        <f t="shared" si="25"/>
        <v>#N/A</v>
      </c>
      <c r="AS29" s="65" t="str">
        <f t="shared" si="26"/>
        <v>#N/A</v>
      </c>
    </row>
    <row r="30" ht="12.75" customHeight="1">
      <c r="A30" s="18" t="s">
        <v>38</v>
      </c>
      <c r="B30" s="17" t="s">
        <v>39</v>
      </c>
      <c r="C30" s="18" t="s">
        <v>40</v>
      </c>
      <c r="D30" s="150" t="s">
        <v>41</v>
      </c>
      <c r="E30" s="36"/>
      <c r="F30" s="168"/>
      <c r="G30" s="169"/>
      <c r="H30" s="169"/>
      <c r="I30" s="169"/>
      <c r="J30" s="169"/>
      <c r="K30" s="170"/>
      <c r="L30" s="152" t="s">
        <v>42</v>
      </c>
      <c r="M30" s="153" t="s">
        <v>43</v>
      </c>
      <c r="N30" s="153" t="s">
        <v>42</v>
      </c>
      <c r="O30" s="153" t="s">
        <v>43</v>
      </c>
      <c r="P30" s="153" t="s">
        <v>44</v>
      </c>
      <c r="Q30" s="153"/>
      <c r="R30" s="153" t="s">
        <v>21</v>
      </c>
      <c r="S30" s="153" t="s">
        <v>45</v>
      </c>
      <c r="T30" s="153"/>
      <c r="U30" s="154" t="s">
        <v>46</v>
      </c>
      <c r="V30" s="155" t="s">
        <v>27</v>
      </c>
      <c r="W30" s="156"/>
      <c r="X30" s="157" t="s">
        <v>45</v>
      </c>
      <c r="Y30" s="158" t="s">
        <v>45</v>
      </c>
      <c r="Z30" s="157"/>
      <c r="AA30" s="61"/>
      <c r="AB30" s="157" t="s">
        <v>47</v>
      </c>
      <c r="AC30" s="159" t="s">
        <v>48</v>
      </c>
      <c r="AD30" s="63"/>
      <c r="AE30" s="64"/>
      <c r="AF30" s="51"/>
      <c r="AG30" s="160"/>
      <c r="AH30" s="161"/>
      <c r="AI30" s="161"/>
      <c r="AJ30" s="161"/>
      <c r="AK30" s="161"/>
      <c r="AL30" s="162"/>
      <c r="AQ30" s="52">
        <v>25.0</v>
      </c>
      <c r="AR30" s="7" t="str">
        <f t="shared" ref="AR30:AR33" si="27">IF(E79=0,NA(),E79)</f>
        <v>#N/A</v>
      </c>
      <c r="AS30" s="65" t="str">
        <f t="shared" ref="AS30:AS33" si="28">IFERROR(AF79,NA())</f>
        <v>#N/A</v>
      </c>
    </row>
    <row r="31" ht="12.75" customHeight="1">
      <c r="A31" s="66">
        <v>9.0</v>
      </c>
      <c r="B31" s="79">
        <f>(C22+1)</f>
        <v>45467</v>
      </c>
      <c r="C31" s="68">
        <f t="shared" ref="C31:C34" si="29">(B31+6)</f>
        <v>45473</v>
      </c>
      <c r="D31" s="69">
        <v>2023.0</v>
      </c>
      <c r="E31" s="70">
        <f t="shared" ref="E31:E34" si="30">SUM(F31:K31)</f>
        <v>0</v>
      </c>
      <c r="F31" s="71">
        <f>'W9'!C18</f>
        <v>0</v>
      </c>
      <c r="G31" s="71">
        <f>'W9'!D18</f>
        <v>0</v>
      </c>
      <c r="H31" s="71">
        <f>'W9'!E18</f>
        <v>0</v>
      </c>
      <c r="I31" s="71">
        <f>'W9'!F18</f>
        <v>0</v>
      </c>
      <c r="J31" s="71">
        <f>'W9'!G18</f>
        <v>0</v>
      </c>
      <c r="K31" s="71">
        <f>'W9'!H18</f>
        <v>0</v>
      </c>
      <c r="L31" s="71">
        <f>'W9'!I18</f>
        <v>0</v>
      </c>
      <c r="M31" s="71">
        <f>'W9'!J18</f>
        <v>0</v>
      </c>
      <c r="N31" s="71">
        <f>'W9'!K18</f>
        <v>0</v>
      </c>
      <c r="O31" s="71">
        <f>'W9'!L18</f>
        <v>0</v>
      </c>
      <c r="P31" s="71">
        <f>'W9'!M18</f>
        <v>0</v>
      </c>
      <c r="Q31" s="71">
        <f>'W9'!N18</f>
        <v>0</v>
      </c>
      <c r="R31" s="71">
        <f>'W9'!O18</f>
        <v>0</v>
      </c>
      <c r="S31" s="71">
        <f>'W9'!P18</f>
        <v>0</v>
      </c>
      <c r="T31" s="71">
        <f>'W9'!Q18</f>
        <v>0</v>
      </c>
      <c r="U31" s="71">
        <f>'W9'!R18</f>
        <v>0</v>
      </c>
      <c r="V31" s="71">
        <f>'W9'!S18</f>
        <v>0</v>
      </c>
      <c r="W31" s="71">
        <f>'W9'!T18</f>
        <v>0</v>
      </c>
      <c r="X31" s="71">
        <f>'W9'!U18</f>
        <v>0</v>
      </c>
      <c r="Y31" s="71">
        <f>'W9'!V18</f>
        <v>0</v>
      </c>
      <c r="Z31" s="71">
        <f>'W9'!W18</f>
        <v>0</v>
      </c>
      <c r="AA31" s="71">
        <f>'W9'!X18</f>
        <v>0</v>
      </c>
      <c r="AB31" s="71">
        <f>'W9'!Y18</f>
        <v>0</v>
      </c>
      <c r="AC31" s="73">
        <f>'W9'!Z18</f>
        <v>0</v>
      </c>
      <c r="AD31" s="74" t="str">
        <f>CELL("CONTENTS",'W9'!AA18)</f>
        <v>#DIV/0!</v>
      </c>
      <c r="AE31" s="75" t="str">
        <f>CELL("CONTENTS",'W9'!AB18)</f>
        <v>#DIV/0!</v>
      </c>
      <c r="AF31" s="76" t="str">
        <f>CELL("CONTENTS",'W9'!AC18)</f>
        <v>#DIV/0!</v>
      </c>
      <c r="AG31" s="77"/>
      <c r="AH31" s="77"/>
      <c r="AI31" s="77"/>
      <c r="AJ31" s="77"/>
      <c r="AK31" s="77"/>
      <c r="AL31" s="78"/>
      <c r="AQ31" s="52">
        <v>26.0</v>
      </c>
      <c r="AR31" s="7" t="str">
        <f t="shared" si="27"/>
        <v>#N/A</v>
      </c>
      <c r="AS31" s="65" t="str">
        <f t="shared" si="28"/>
        <v>#N/A</v>
      </c>
    </row>
    <row r="32" ht="12.75" customHeight="1">
      <c r="A32" s="66">
        <v>10.0</v>
      </c>
      <c r="B32" s="79">
        <f t="shared" ref="B32:B34" si="31">(C31+1)</f>
        <v>45474</v>
      </c>
      <c r="C32" s="68">
        <f t="shared" si="29"/>
        <v>45480</v>
      </c>
      <c r="D32" s="69">
        <v>2023.0</v>
      </c>
      <c r="E32" s="70">
        <f t="shared" si="30"/>
        <v>0</v>
      </c>
      <c r="F32" s="80">
        <f>'W10'!C18</f>
        <v>0</v>
      </c>
      <c r="G32" s="80">
        <f>'W10'!D18</f>
        <v>0</v>
      </c>
      <c r="H32" s="80">
        <f>'W10'!E18</f>
        <v>0</v>
      </c>
      <c r="I32" s="80">
        <f>'W10'!F18</f>
        <v>0</v>
      </c>
      <c r="J32" s="80">
        <f>'W10'!G18</f>
        <v>0</v>
      </c>
      <c r="K32" s="80">
        <f>'W10'!H18</f>
        <v>0</v>
      </c>
      <c r="L32" s="80">
        <f>'W10'!I18</f>
        <v>0</v>
      </c>
      <c r="M32" s="80">
        <f>'W10'!J18</f>
        <v>0</v>
      </c>
      <c r="N32" s="80">
        <f>'W10'!K18</f>
        <v>0</v>
      </c>
      <c r="O32" s="80">
        <f>'W10'!L18</f>
        <v>0</v>
      </c>
      <c r="P32" s="80">
        <f>'W10'!M18</f>
        <v>0</v>
      </c>
      <c r="Q32" s="80">
        <f>'W10'!N18</f>
        <v>0</v>
      </c>
      <c r="R32" s="80">
        <f>'W10'!O18</f>
        <v>0</v>
      </c>
      <c r="S32" s="80">
        <f>'W10'!P18</f>
        <v>0</v>
      </c>
      <c r="T32" s="80">
        <f>'W10'!Q18</f>
        <v>0</v>
      </c>
      <c r="U32" s="80">
        <f>'W10'!R18</f>
        <v>0</v>
      </c>
      <c r="V32" s="80">
        <f>'W10'!S18</f>
        <v>0</v>
      </c>
      <c r="W32" s="80">
        <f>'W10'!T18</f>
        <v>0</v>
      </c>
      <c r="X32" s="80">
        <f>'W10'!U18</f>
        <v>0</v>
      </c>
      <c r="Y32" s="80">
        <f>'W10'!V18</f>
        <v>0</v>
      </c>
      <c r="Z32" s="80">
        <f>'W10'!W18</f>
        <v>0</v>
      </c>
      <c r="AA32" s="80">
        <f>'W10'!X18</f>
        <v>0</v>
      </c>
      <c r="AB32" s="80">
        <f>'W10'!Y18</f>
        <v>0</v>
      </c>
      <c r="AC32" s="82">
        <f>'W10'!Z18</f>
        <v>0</v>
      </c>
      <c r="AD32" s="83" t="str">
        <f>CELL("CONTENTS",'W10'!AA18)</f>
        <v>#DIV/0!</v>
      </c>
      <c r="AE32" s="84" t="str">
        <f>CELL("CONTENTS",'W10'!AB18)</f>
        <v>#DIV/0!</v>
      </c>
      <c r="AF32" s="85" t="str">
        <f>CELL("CONTENTS",'W10'!AC18)</f>
        <v>#DIV/0!</v>
      </c>
      <c r="AG32" s="86"/>
      <c r="AH32" s="86"/>
      <c r="AI32" s="86"/>
      <c r="AJ32" s="86"/>
      <c r="AK32" s="86"/>
      <c r="AL32" s="87"/>
      <c r="AQ32" s="52">
        <v>27.0</v>
      </c>
      <c r="AR32" s="7" t="str">
        <f t="shared" si="27"/>
        <v>#N/A</v>
      </c>
      <c r="AS32" s="65" t="str">
        <f t="shared" si="28"/>
        <v>#N/A</v>
      </c>
    </row>
    <row r="33" ht="12.75" customHeight="1">
      <c r="A33" s="66">
        <v>11.0</v>
      </c>
      <c r="B33" s="79">
        <f t="shared" si="31"/>
        <v>45481</v>
      </c>
      <c r="C33" s="68">
        <f t="shared" si="29"/>
        <v>45487</v>
      </c>
      <c r="D33" s="69">
        <v>2023.0</v>
      </c>
      <c r="E33" s="70">
        <f t="shared" si="30"/>
        <v>0</v>
      </c>
      <c r="F33" s="80">
        <f>'W11'!C18</f>
        <v>0</v>
      </c>
      <c r="G33" s="80">
        <f>'W11'!D18</f>
        <v>0</v>
      </c>
      <c r="H33" s="80">
        <f>'W11'!E18</f>
        <v>0</v>
      </c>
      <c r="I33" s="80">
        <f>'W11'!F18</f>
        <v>0</v>
      </c>
      <c r="J33" s="80">
        <f>'W11'!G18</f>
        <v>0</v>
      </c>
      <c r="K33" s="80">
        <f>'W11'!H18</f>
        <v>0</v>
      </c>
      <c r="L33" s="80">
        <f>'W11'!I18</f>
        <v>0</v>
      </c>
      <c r="M33" s="80">
        <f>'W11'!J18</f>
        <v>0</v>
      </c>
      <c r="N33" s="80">
        <f>'W11'!K18</f>
        <v>0</v>
      </c>
      <c r="O33" s="80">
        <f>'W11'!L18</f>
        <v>0</v>
      </c>
      <c r="P33" s="80">
        <f>'W11'!M18</f>
        <v>0</v>
      </c>
      <c r="Q33" s="80">
        <f>'W11'!N18</f>
        <v>0</v>
      </c>
      <c r="R33" s="80">
        <f>'W11'!O18</f>
        <v>0</v>
      </c>
      <c r="S33" s="80">
        <f>'W11'!P18</f>
        <v>0</v>
      </c>
      <c r="T33" s="80">
        <f>'W11'!Q18</f>
        <v>0</v>
      </c>
      <c r="U33" s="80">
        <f>'W11'!R18</f>
        <v>0</v>
      </c>
      <c r="V33" s="80">
        <f>'W11'!S18</f>
        <v>0</v>
      </c>
      <c r="W33" s="80">
        <f>'W11'!T18</f>
        <v>0</v>
      </c>
      <c r="X33" s="80">
        <f>'W11'!U18</f>
        <v>0</v>
      </c>
      <c r="Y33" s="80">
        <f>'W11'!V18</f>
        <v>0</v>
      </c>
      <c r="Z33" s="80">
        <f>'W11'!W18</f>
        <v>0</v>
      </c>
      <c r="AA33" s="80">
        <f>'W11'!X18</f>
        <v>0</v>
      </c>
      <c r="AB33" s="80">
        <f>'W11'!Y18</f>
        <v>0</v>
      </c>
      <c r="AC33" s="82">
        <f>'W11'!Z18</f>
        <v>0</v>
      </c>
      <c r="AD33" s="83" t="str">
        <f>CELL("CONTENTS",'W11'!AA18)</f>
        <v>#DIV/0!</v>
      </c>
      <c r="AE33" s="84" t="str">
        <f>CELL("CONTENTS",'W11'!AB18)</f>
        <v>#DIV/0!</v>
      </c>
      <c r="AF33" s="85" t="str">
        <f>CELL("CONTENTS",'W11'!AC18)</f>
        <v>#DIV/0!</v>
      </c>
      <c r="AG33" s="86"/>
      <c r="AH33" s="86"/>
      <c r="AI33" s="86"/>
      <c r="AJ33" s="86"/>
      <c r="AK33" s="86"/>
      <c r="AL33" s="87"/>
      <c r="AQ33" s="52">
        <v>28.0</v>
      </c>
      <c r="AR33" s="7" t="str">
        <f t="shared" si="27"/>
        <v>#N/A</v>
      </c>
      <c r="AS33" s="65" t="str">
        <f t="shared" si="28"/>
        <v>#N/A</v>
      </c>
    </row>
    <row r="34" ht="12.75" customHeight="1">
      <c r="A34" s="66">
        <v>12.0</v>
      </c>
      <c r="B34" s="79">
        <f t="shared" si="31"/>
        <v>45488</v>
      </c>
      <c r="C34" s="68">
        <f t="shared" si="29"/>
        <v>45494</v>
      </c>
      <c r="D34" s="69">
        <v>2023.0</v>
      </c>
      <c r="E34" s="70">
        <f t="shared" si="30"/>
        <v>0</v>
      </c>
      <c r="F34" s="88">
        <f>'W12'!C18</f>
        <v>0</v>
      </c>
      <c r="G34" s="88">
        <f>'W12'!D18</f>
        <v>0</v>
      </c>
      <c r="H34" s="88">
        <f>'W12'!E18</f>
        <v>0</v>
      </c>
      <c r="I34" s="88">
        <f>'W12'!F18</f>
        <v>0</v>
      </c>
      <c r="J34" s="88">
        <f>'W12'!G18</f>
        <v>0</v>
      </c>
      <c r="K34" s="88">
        <f>'W12'!H18</f>
        <v>0</v>
      </c>
      <c r="L34" s="88">
        <f>'W12'!I18</f>
        <v>0</v>
      </c>
      <c r="M34" s="88">
        <f>'W12'!J18</f>
        <v>0</v>
      </c>
      <c r="N34" s="88">
        <f>'W12'!K18</f>
        <v>0</v>
      </c>
      <c r="O34" s="88">
        <f>'W12'!L18</f>
        <v>0</v>
      </c>
      <c r="P34" s="88">
        <f>'W12'!M18</f>
        <v>0</v>
      </c>
      <c r="Q34" s="88">
        <f>'W12'!N18</f>
        <v>0</v>
      </c>
      <c r="R34" s="88">
        <f>'W12'!O18</f>
        <v>0</v>
      </c>
      <c r="S34" s="88">
        <f>'W12'!P18</f>
        <v>0</v>
      </c>
      <c r="T34" s="88">
        <f>'W12'!Q18</f>
        <v>0</v>
      </c>
      <c r="U34" s="88">
        <f>'W12'!R18</f>
        <v>0</v>
      </c>
      <c r="V34" s="88">
        <f>'W12'!S18</f>
        <v>0</v>
      </c>
      <c r="W34" s="88">
        <f>'W12'!T18</f>
        <v>0</v>
      </c>
      <c r="X34" s="88">
        <f>'W12'!U18</f>
        <v>0</v>
      </c>
      <c r="Y34" s="88">
        <f>'W12'!V18</f>
        <v>0</v>
      </c>
      <c r="Z34" s="88">
        <f>'W12'!W18</f>
        <v>0</v>
      </c>
      <c r="AA34" s="88">
        <f>'W12'!X18</f>
        <v>0</v>
      </c>
      <c r="AB34" s="88">
        <f>'W12'!Y18</f>
        <v>0</v>
      </c>
      <c r="AC34" s="91">
        <f>'W12'!Z18</f>
        <v>0</v>
      </c>
      <c r="AD34" s="163" t="str">
        <f>CELL("CONTENTS",'W12'!AA18)</f>
        <v>#DIV/0!</v>
      </c>
      <c r="AE34" s="164" t="str">
        <f>CELL("CONTENTS",'W12'!AB18)</f>
        <v>#DIV/0!</v>
      </c>
      <c r="AF34" s="165" t="str">
        <f>CELL("CONTENTS",'W12'!AC18)</f>
        <v>#DIV/0!</v>
      </c>
      <c r="AG34" s="95"/>
      <c r="AH34" s="95"/>
      <c r="AI34" s="95"/>
      <c r="AJ34" s="95"/>
      <c r="AK34" s="95"/>
      <c r="AL34" s="96"/>
      <c r="AQ34" s="52">
        <v>29.0</v>
      </c>
      <c r="AR34" s="7" t="str">
        <f t="shared" ref="AR34:AR37" si="34">IF(E91=0,NA(),E91)</f>
        <v>#N/A</v>
      </c>
      <c r="AS34" s="65" t="str">
        <f t="shared" ref="AS34:AS37" si="35">IFERROR(AF91,NA())</f>
        <v>#N/A</v>
      </c>
    </row>
    <row r="35" ht="12.75" customHeight="1">
      <c r="B35" s="97" t="s">
        <v>49</v>
      </c>
      <c r="C35" s="98"/>
      <c r="D35" s="99">
        <f>SUM(F35:K35)</f>
        <v>0</v>
      </c>
      <c r="E35" s="100"/>
      <c r="F35" s="101">
        <f t="shared" ref="F35:AC35" si="32">SUM(F31:F34)</f>
        <v>0</v>
      </c>
      <c r="G35" s="102">
        <f t="shared" si="32"/>
        <v>0</v>
      </c>
      <c r="H35" s="102">
        <f t="shared" si="32"/>
        <v>0</v>
      </c>
      <c r="I35" s="103">
        <f t="shared" si="32"/>
        <v>0</v>
      </c>
      <c r="J35" s="102">
        <f t="shared" si="32"/>
        <v>0</v>
      </c>
      <c r="K35" s="104">
        <f t="shared" si="32"/>
        <v>0</v>
      </c>
      <c r="L35" s="105">
        <f t="shared" si="32"/>
        <v>0</v>
      </c>
      <c r="M35" s="102">
        <f t="shared" si="32"/>
        <v>0</v>
      </c>
      <c r="N35" s="102">
        <f t="shared" si="32"/>
        <v>0</v>
      </c>
      <c r="O35" s="102">
        <f t="shared" si="32"/>
        <v>0</v>
      </c>
      <c r="P35" s="102">
        <f t="shared" si="32"/>
        <v>0</v>
      </c>
      <c r="Q35" s="102">
        <f t="shared" si="32"/>
        <v>0</v>
      </c>
      <c r="R35" s="102">
        <f t="shared" si="32"/>
        <v>0</v>
      </c>
      <c r="S35" s="102">
        <f t="shared" si="32"/>
        <v>0</v>
      </c>
      <c r="T35" s="102">
        <f t="shared" si="32"/>
        <v>0</v>
      </c>
      <c r="U35" s="104">
        <f t="shared" si="32"/>
        <v>0</v>
      </c>
      <c r="V35" s="101">
        <f t="shared" si="32"/>
        <v>0</v>
      </c>
      <c r="W35" s="102">
        <f t="shared" si="32"/>
        <v>0</v>
      </c>
      <c r="X35" s="102">
        <f t="shared" si="32"/>
        <v>0</v>
      </c>
      <c r="Y35" s="102">
        <f t="shared" si="32"/>
        <v>0</v>
      </c>
      <c r="Z35" s="102">
        <f t="shared" si="32"/>
        <v>0</v>
      </c>
      <c r="AA35" s="102">
        <f t="shared" si="32"/>
        <v>0</v>
      </c>
      <c r="AB35" s="102">
        <f t="shared" si="32"/>
        <v>0</v>
      </c>
      <c r="AC35" s="103">
        <f t="shared" si="32"/>
        <v>0</v>
      </c>
      <c r="AD35" s="106" t="str">
        <f t="shared" ref="AD35:AF35" si="33">AVERAGE(AD31:AD34)</f>
        <v>#DIV/0!</v>
      </c>
      <c r="AE35" s="107" t="str">
        <f t="shared" si="33"/>
        <v>#DIV/0!</v>
      </c>
      <c r="AF35" s="108" t="str">
        <f t="shared" si="33"/>
        <v>#DIV/0!</v>
      </c>
      <c r="AG35" s="109"/>
      <c r="AH35" s="109"/>
      <c r="AI35" s="109"/>
      <c r="AJ35" s="109"/>
      <c r="AK35" s="109"/>
      <c r="AL35" s="110"/>
      <c r="AQ35" s="52">
        <v>30.0</v>
      </c>
      <c r="AR35" s="7" t="str">
        <f t="shared" si="34"/>
        <v>#N/A</v>
      </c>
      <c r="AS35" s="65" t="str">
        <f t="shared" si="35"/>
        <v>#N/A</v>
      </c>
    </row>
    <row r="36" ht="12.75" customHeight="1">
      <c r="B36" s="111" t="s">
        <v>50</v>
      </c>
      <c r="C36" s="112"/>
      <c r="D36" s="113">
        <f>D24+D35</f>
        <v>0.15625</v>
      </c>
      <c r="E36" s="114"/>
      <c r="F36" s="101">
        <f t="shared" ref="F36:AC36" si="36">F35+F24</f>
        <v>0.1041666667</v>
      </c>
      <c r="G36" s="101">
        <f t="shared" si="36"/>
        <v>0</v>
      </c>
      <c r="H36" s="101">
        <f t="shared" si="36"/>
        <v>0.01041666667</v>
      </c>
      <c r="I36" s="101">
        <f t="shared" si="36"/>
        <v>0</v>
      </c>
      <c r="J36" s="101">
        <f t="shared" si="36"/>
        <v>0</v>
      </c>
      <c r="K36" s="101">
        <f t="shared" si="36"/>
        <v>0.04166666667</v>
      </c>
      <c r="L36" s="101">
        <f t="shared" si="36"/>
        <v>0</v>
      </c>
      <c r="M36" s="101">
        <f t="shared" si="36"/>
        <v>0</v>
      </c>
      <c r="N36" s="101">
        <f t="shared" si="36"/>
        <v>0.0625</v>
      </c>
      <c r="O36" s="101">
        <f t="shared" si="36"/>
        <v>0</v>
      </c>
      <c r="P36" s="101">
        <f t="shared" si="36"/>
        <v>0</v>
      </c>
      <c r="Q36" s="101">
        <f t="shared" si="36"/>
        <v>0</v>
      </c>
      <c r="R36" s="101">
        <f t="shared" si="36"/>
        <v>0.05208333333</v>
      </c>
      <c r="S36" s="101">
        <f t="shared" si="36"/>
        <v>0.04166666667</v>
      </c>
      <c r="T36" s="101">
        <f t="shared" si="36"/>
        <v>0</v>
      </c>
      <c r="U36" s="101">
        <f t="shared" si="36"/>
        <v>0</v>
      </c>
      <c r="V36" s="101">
        <f t="shared" si="36"/>
        <v>0</v>
      </c>
      <c r="W36" s="101">
        <f t="shared" si="36"/>
        <v>0.0625</v>
      </c>
      <c r="X36" s="101">
        <f t="shared" si="36"/>
        <v>0</v>
      </c>
      <c r="Y36" s="101">
        <f t="shared" si="36"/>
        <v>0.04166666667</v>
      </c>
      <c r="Z36" s="101">
        <f t="shared" si="36"/>
        <v>0.01041666667</v>
      </c>
      <c r="AA36" s="101">
        <f t="shared" si="36"/>
        <v>0</v>
      </c>
      <c r="AB36" s="101">
        <f t="shared" si="36"/>
        <v>0.04166666667</v>
      </c>
      <c r="AC36" s="171">
        <f t="shared" si="36"/>
        <v>0</v>
      </c>
      <c r="AD36" s="172" t="str">
        <f t="shared" ref="AD36:AF36" si="37">AVERAGE(AD35+AD23+AD11)</f>
        <v>#DIV/0!</v>
      </c>
      <c r="AE36" s="173" t="str">
        <f t="shared" si="37"/>
        <v>#DIV/0!</v>
      </c>
      <c r="AF36" s="174" t="str">
        <f t="shared" si="37"/>
        <v>#DIV/0!</v>
      </c>
      <c r="AG36" s="119"/>
      <c r="AH36" s="119"/>
      <c r="AI36" s="119"/>
      <c r="AJ36" s="119"/>
      <c r="AK36" s="119"/>
      <c r="AL36" s="120"/>
      <c r="AQ36" s="52">
        <v>31.0</v>
      </c>
      <c r="AR36" s="7" t="str">
        <f t="shared" si="34"/>
        <v>#N/A</v>
      </c>
      <c r="AS36" s="65" t="str">
        <f t="shared" si="35"/>
        <v>#N/A</v>
      </c>
    </row>
    <row r="37" ht="12.75" customHeight="1">
      <c r="E37" s="121"/>
      <c r="F37" s="122">
        <f>SUM(F36:G36)/D36</f>
        <v>0.6666666667</v>
      </c>
      <c r="G37" s="123"/>
      <c r="H37" s="122">
        <f>SUM(H36:K36)/D36</f>
        <v>0.3333333333</v>
      </c>
      <c r="I37" s="123"/>
      <c r="J37" s="123"/>
      <c r="K37" s="123"/>
      <c r="L37" s="124">
        <f>L36/D36</f>
        <v>0</v>
      </c>
      <c r="M37" s="124">
        <f>M36/D36</f>
        <v>0</v>
      </c>
      <c r="N37" s="124">
        <f>N36/D36</f>
        <v>0.4</v>
      </c>
      <c r="O37" s="124">
        <f>O36/D36</f>
        <v>0</v>
      </c>
      <c r="P37" s="124">
        <f>P36/D36</f>
        <v>0</v>
      </c>
      <c r="Q37" s="124">
        <f>Q36/D36</f>
        <v>0</v>
      </c>
      <c r="R37" s="124">
        <f>R36/D36</f>
        <v>0.3333333333</v>
      </c>
      <c r="S37" s="124">
        <f>S36/D36</f>
        <v>0.2666666667</v>
      </c>
      <c r="T37" s="124">
        <f>T36/D36</f>
        <v>0</v>
      </c>
      <c r="U37" s="124">
        <f>U36/D36</f>
        <v>0</v>
      </c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Q37" s="52">
        <v>32.0</v>
      </c>
      <c r="AR37" s="7" t="str">
        <f t="shared" si="34"/>
        <v>#N/A</v>
      </c>
      <c r="AS37" s="65" t="str">
        <f t="shared" si="35"/>
        <v>#N/A</v>
      </c>
    </row>
    <row r="38" ht="12.75" customHeight="1">
      <c r="E38" s="121"/>
      <c r="F38" s="125"/>
      <c r="G38" s="125"/>
      <c r="H38" s="125"/>
      <c r="I38" s="125"/>
      <c r="J38" s="125"/>
      <c r="K38" s="125"/>
      <c r="L38" s="124" t="s">
        <v>42</v>
      </c>
      <c r="M38" s="124">
        <f>SUM(L36+N36)/D36</f>
        <v>0.4</v>
      </c>
      <c r="N38" s="124" t="s">
        <v>43</v>
      </c>
      <c r="O38" s="124">
        <f>SUM(M36+O36)/D36</f>
        <v>0</v>
      </c>
      <c r="P38" s="124"/>
      <c r="Q38" s="124"/>
      <c r="R38" s="124"/>
      <c r="S38" s="124"/>
      <c r="T38" s="124"/>
      <c r="U38" s="124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Q38" s="52">
        <v>33.0</v>
      </c>
      <c r="AR38" s="7" t="str">
        <f t="shared" ref="AR38:AR41" si="38">IF(E103=0,NA(),E103)</f>
        <v>#N/A</v>
      </c>
      <c r="AS38" s="65" t="str">
        <f t="shared" ref="AS38:AS41" si="39">IFERROR(AF103,NA())</f>
        <v>#N/A</v>
      </c>
    </row>
    <row r="39" ht="12.75" customHeight="1">
      <c r="B39" s="166"/>
      <c r="C39" s="16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65"/>
      <c r="AE39" s="65"/>
      <c r="AF39" s="65"/>
      <c r="AG39" s="167"/>
      <c r="AH39" s="167"/>
      <c r="AI39" s="167"/>
      <c r="AJ39" s="167"/>
      <c r="AK39" s="167"/>
      <c r="AL39" s="167"/>
      <c r="AQ39" s="52">
        <v>34.0</v>
      </c>
      <c r="AR39" s="7" t="str">
        <f t="shared" si="38"/>
        <v>#N/A</v>
      </c>
      <c r="AS39" s="65" t="str">
        <f t="shared" si="39"/>
        <v>#N/A</v>
      </c>
    </row>
    <row r="40" ht="12.75" customHeight="1">
      <c r="A40" s="16"/>
      <c r="B40" s="126" t="s">
        <v>3</v>
      </c>
      <c r="C40" s="127"/>
      <c r="D40" s="128"/>
      <c r="E40" s="19"/>
      <c r="F40" s="129" t="s">
        <v>4</v>
      </c>
      <c r="G40" s="130"/>
      <c r="H40" s="131"/>
      <c r="I40" s="131"/>
      <c r="J40" s="131"/>
      <c r="K40" s="132"/>
      <c r="L40" s="133" t="s">
        <v>5</v>
      </c>
      <c r="M40" s="133"/>
      <c r="N40" s="133"/>
      <c r="O40" s="134"/>
      <c r="P40" s="134"/>
      <c r="Q40" s="134"/>
      <c r="R40" s="134"/>
      <c r="S40" s="134"/>
      <c r="T40" s="134"/>
      <c r="U40" s="135"/>
      <c r="V40" s="136" t="s">
        <v>6</v>
      </c>
      <c r="W40" s="137"/>
      <c r="X40" s="138"/>
      <c r="Y40" s="138"/>
      <c r="Z40" s="138"/>
      <c r="AA40" s="138"/>
      <c r="AB40" s="138"/>
      <c r="AC40" s="139"/>
      <c r="AD40" s="31" t="s">
        <v>7</v>
      </c>
      <c r="AE40" s="32"/>
      <c r="AF40" s="33"/>
      <c r="AG40" s="126" t="s">
        <v>8</v>
      </c>
      <c r="AH40" s="127"/>
      <c r="AI40" s="140"/>
      <c r="AJ40" s="140"/>
      <c r="AK40" s="140"/>
      <c r="AL40" s="128"/>
      <c r="AQ40" s="52">
        <v>35.0</v>
      </c>
      <c r="AR40" s="7" t="str">
        <f t="shared" si="38"/>
        <v>#N/A</v>
      </c>
      <c r="AS40" s="65" t="str">
        <f t="shared" si="39"/>
        <v>#N/A</v>
      </c>
    </row>
    <row r="41" ht="12.75" customHeight="1">
      <c r="A41" s="16"/>
      <c r="B41" s="35" t="s">
        <v>55</v>
      </c>
      <c r="C41" s="16" t="s">
        <v>56</v>
      </c>
      <c r="D41" s="34"/>
      <c r="E41" s="36" t="s">
        <v>11</v>
      </c>
      <c r="F41" s="37" t="s">
        <v>12</v>
      </c>
      <c r="G41" s="38" t="s">
        <v>13</v>
      </c>
      <c r="H41" s="38" t="s">
        <v>14</v>
      </c>
      <c r="I41" s="39" t="s">
        <v>15</v>
      </c>
      <c r="J41" s="39" t="s">
        <v>16</v>
      </c>
      <c r="K41" s="141" t="s">
        <v>17</v>
      </c>
      <c r="L41" s="142" t="s">
        <v>18</v>
      </c>
      <c r="M41" s="143" t="s">
        <v>18</v>
      </c>
      <c r="N41" s="143" t="s">
        <v>19</v>
      </c>
      <c r="O41" s="143" t="s">
        <v>19</v>
      </c>
      <c r="P41" s="143" t="s">
        <v>20</v>
      </c>
      <c r="Q41" s="143" t="s">
        <v>21</v>
      </c>
      <c r="R41" s="143" t="s">
        <v>22</v>
      </c>
      <c r="S41" s="143" t="s">
        <v>23</v>
      </c>
      <c r="T41" s="143" t="s">
        <v>24</v>
      </c>
      <c r="U41" s="144" t="s">
        <v>25</v>
      </c>
      <c r="V41" s="145" t="s">
        <v>26</v>
      </c>
      <c r="W41" s="146" t="s">
        <v>27</v>
      </c>
      <c r="X41" s="147" t="s">
        <v>22</v>
      </c>
      <c r="Y41" s="148" t="s">
        <v>23</v>
      </c>
      <c r="Z41" s="147" t="s">
        <v>28</v>
      </c>
      <c r="AA41" s="47" t="s">
        <v>29</v>
      </c>
      <c r="AB41" s="147" t="s">
        <v>30</v>
      </c>
      <c r="AC41" s="149" t="s">
        <v>31</v>
      </c>
      <c r="AD41" s="49" t="s">
        <v>32</v>
      </c>
      <c r="AE41" s="50" t="s">
        <v>33</v>
      </c>
      <c r="AF41" s="51" t="s">
        <v>34</v>
      </c>
      <c r="AG41" s="35"/>
      <c r="AH41" s="16"/>
      <c r="AI41" s="16"/>
      <c r="AJ41" s="16"/>
      <c r="AK41" s="16"/>
      <c r="AL41" s="34"/>
      <c r="AQ41" s="52">
        <v>36.0</v>
      </c>
      <c r="AR41" s="7" t="str">
        <f t="shared" si="38"/>
        <v>#N/A</v>
      </c>
      <c r="AS41" s="65" t="str">
        <f t="shared" si="39"/>
        <v>#N/A</v>
      </c>
    </row>
    <row r="42" ht="12.75" customHeight="1">
      <c r="A42" s="18" t="s">
        <v>38</v>
      </c>
      <c r="B42" s="17" t="s">
        <v>39</v>
      </c>
      <c r="C42" s="18" t="s">
        <v>40</v>
      </c>
      <c r="D42" s="150" t="s">
        <v>41</v>
      </c>
      <c r="E42" s="36"/>
      <c r="F42" s="168"/>
      <c r="G42" s="169"/>
      <c r="H42" s="169"/>
      <c r="I42" s="169"/>
      <c r="J42" s="169"/>
      <c r="K42" s="170"/>
      <c r="L42" s="152" t="s">
        <v>42</v>
      </c>
      <c r="M42" s="153" t="s">
        <v>43</v>
      </c>
      <c r="N42" s="153" t="s">
        <v>42</v>
      </c>
      <c r="O42" s="153" t="s">
        <v>43</v>
      </c>
      <c r="P42" s="153" t="s">
        <v>44</v>
      </c>
      <c r="Q42" s="153"/>
      <c r="R42" s="153" t="s">
        <v>21</v>
      </c>
      <c r="S42" s="153" t="s">
        <v>45</v>
      </c>
      <c r="T42" s="153"/>
      <c r="U42" s="154" t="s">
        <v>46</v>
      </c>
      <c r="V42" s="155" t="s">
        <v>27</v>
      </c>
      <c r="W42" s="156"/>
      <c r="X42" s="157" t="s">
        <v>45</v>
      </c>
      <c r="Y42" s="158" t="s">
        <v>45</v>
      </c>
      <c r="Z42" s="157"/>
      <c r="AA42" s="61"/>
      <c r="AB42" s="157" t="s">
        <v>47</v>
      </c>
      <c r="AC42" s="159" t="s">
        <v>48</v>
      </c>
      <c r="AD42" s="63"/>
      <c r="AE42" s="64"/>
      <c r="AF42" s="51"/>
      <c r="AG42" s="160"/>
      <c r="AH42" s="161"/>
      <c r="AI42" s="161"/>
      <c r="AJ42" s="161"/>
      <c r="AK42" s="161"/>
      <c r="AL42" s="162"/>
      <c r="AQ42" s="52">
        <v>37.0</v>
      </c>
      <c r="AR42" s="7" t="str">
        <f t="shared" ref="AR42:AR45" si="40">IF(E115=0,NA(),E115)</f>
        <v>#N/A</v>
      </c>
      <c r="AS42" s="65" t="str">
        <f t="shared" ref="AS42:AS45" si="41">IFERROR(AF115,NA())</f>
        <v>#N/A</v>
      </c>
    </row>
    <row r="43" ht="12.75" customHeight="1">
      <c r="A43" s="66">
        <v>13.0</v>
      </c>
      <c r="B43" s="79">
        <f>(C34+1)</f>
        <v>45495</v>
      </c>
      <c r="C43" s="68">
        <f t="shared" ref="C43:C46" si="42">(B43+6)</f>
        <v>45501</v>
      </c>
      <c r="D43" s="69">
        <v>2023.0</v>
      </c>
      <c r="E43" s="70">
        <f t="shared" ref="E43:E46" si="43">SUM(F43:K43)</f>
        <v>0</v>
      </c>
      <c r="F43" s="71">
        <f>'W13'!C18</f>
        <v>0</v>
      </c>
      <c r="G43" s="71">
        <f>'W13'!D18</f>
        <v>0</v>
      </c>
      <c r="H43" s="71">
        <f>'W13'!E18</f>
        <v>0</v>
      </c>
      <c r="I43" s="71">
        <f>'W13'!F18</f>
        <v>0</v>
      </c>
      <c r="J43" s="71">
        <f>'W13'!G18</f>
        <v>0</v>
      </c>
      <c r="K43" s="71">
        <f>'W13'!H18</f>
        <v>0</v>
      </c>
      <c r="L43" s="71">
        <f>'W13'!I18</f>
        <v>0</v>
      </c>
      <c r="M43" s="71">
        <f>'W13'!J18</f>
        <v>0</v>
      </c>
      <c r="N43" s="71">
        <f>'W13'!K18</f>
        <v>0</v>
      </c>
      <c r="O43" s="71">
        <f>'W13'!L18</f>
        <v>0</v>
      </c>
      <c r="P43" s="71">
        <f>'W13'!M18</f>
        <v>0</v>
      </c>
      <c r="Q43" s="71">
        <f>'W13'!N18</f>
        <v>0</v>
      </c>
      <c r="R43" s="71">
        <f>'W13'!O18</f>
        <v>0</v>
      </c>
      <c r="S43" s="71">
        <f>'W13'!P18</f>
        <v>0</v>
      </c>
      <c r="T43" s="71">
        <f>'W13'!Q18</f>
        <v>0</v>
      </c>
      <c r="U43" s="71">
        <f>'W13'!R18</f>
        <v>0</v>
      </c>
      <c r="V43" s="71">
        <f>'W13'!S18</f>
        <v>0</v>
      </c>
      <c r="W43" s="71">
        <f>'W13'!T18</f>
        <v>0</v>
      </c>
      <c r="X43" s="71">
        <f>'W13'!U18</f>
        <v>0</v>
      </c>
      <c r="Y43" s="71">
        <f>'W13'!V18</f>
        <v>0</v>
      </c>
      <c r="Z43" s="71">
        <f>'W13'!W18</f>
        <v>0</v>
      </c>
      <c r="AA43" s="71">
        <f>'W13'!X18</f>
        <v>0</v>
      </c>
      <c r="AB43" s="71">
        <f>'W13'!Y18</f>
        <v>0</v>
      </c>
      <c r="AC43" s="73">
        <f>'W13'!Z18</f>
        <v>0</v>
      </c>
      <c r="AD43" s="74" t="str">
        <f>CELL("CONTENTS",'W13'!AA18)</f>
        <v>#DIV/0!</v>
      </c>
      <c r="AE43" s="75" t="str">
        <f>CELL("CONTENTS",'W13'!AB18)</f>
        <v>#DIV/0!</v>
      </c>
      <c r="AF43" s="76" t="str">
        <f>CELL("CONTENTS",'W13'!AC18)</f>
        <v>#DIV/0!</v>
      </c>
      <c r="AG43" s="77"/>
      <c r="AH43" s="77"/>
      <c r="AI43" s="77"/>
      <c r="AJ43" s="77"/>
      <c r="AK43" s="77"/>
      <c r="AL43" s="78"/>
      <c r="AQ43" s="52">
        <v>38.0</v>
      </c>
      <c r="AR43" s="7" t="str">
        <f t="shared" si="40"/>
        <v>#N/A</v>
      </c>
      <c r="AS43" s="65" t="str">
        <f t="shared" si="41"/>
        <v>#N/A</v>
      </c>
    </row>
    <row r="44" ht="12.75" customHeight="1">
      <c r="A44" s="66">
        <v>14.0</v>
      </c>
      <c r="B44" s="79">
        <f t="shared" ref="B44:B46" si="44">(C43+1)</f>
        <v>45502</v>
      </c>
      <c r="C44" s="68">
        <f t="shared" si="42"/>
        <v>45508</v>
      </c>
      <c r="D44" s="69">
        <v>2023.0</v>
      </c>
      <c r="E44" s="70">
        <f t="shared" si="43"/>
        <v>0</v>
      </c>
      <c r="F44" s="80">
        <f>'W14'!C18</f>
        <v>0</v>
      </c>
      <c r="G44" s="80">
        <f>'W14'!D18</f>
        <v>0</v>
      </c>
      <c r="H44" s="80">
        <f>'W14'!E18</f>
        <v>0</v>
      </c>
      <c r="I44" s="80">
        <f>'W14'!F18</f>
        <v>0</v>
      </c>
      <c r="J44" s="80">
        <f>'W14'!G18</f>
        <v>0</v>
      </c>
      <c r="K44" s="80">
        <f>'W14'!H18</f>
        <v>0</v>
      </c>
      <c r="L44" s="80">
        <f>'W14'!I18</f>
        <v>0</v>
      </c>
      <c r="M44" s="80">
        <f>'W14'!J18</f>
        <v>0</v>
      </c>
      <c r="N44" s="80">
        <f>'W14'!K18</f>
        <v>0</v>
      </c>
      <c r="O44" s="80">
        <f>'W14'!L18</f>
        <v>0</v>
      </c>
      <c r="P44" s="80">
        <f>'W14'!M18</f>
        <v>0</v>
      </c>
      <c r="Q44" s="80">
        <f>'W14'!N18</f>
        <v>0</v>
      </c>
      <c r="R44" s="80">
        <f>'W14'!O18</f>
        <v>0</v>
      </c>
      <c r="S44" s="80">
        <f>'W14'!P18</f>
        <v>0</v>
      </c>
      <c r="T44" s="80">
        <f>'W14'!Q18</f>
        <v>0</v>
      </c>
      <c r="U44" s="80">
        <f>'W14'!R18</f>
        <v>0</v>
      </c>
      <c r="V44" s="80">
        <f>'W14'!S18</f>
        <v>0</v>
      </c>
      <c r="W44" s="80">
        <f>'W14'!T18</f>
        <v>0</v>
      </c>
      <c r="X44" s="80">
        <f>'W14'!U18</f>
        <v>0</v>
      </c>
      <c r="Y44" s="80">
        <f>'W14'!V18</f>
        <v>0</v>
      </c>
      <c r="Z44" s="80">
        <f>'W14'!W18</f>
        <v>0</v>
      </c>
      <c r="AA44" s="80">
        <f>'W14'!X18</f>
        <v>0</v>
      </c>
      <c r="AB44" s="80">
        <f>'W14'!Y18</f>
        <v>0</v>
      </c>
      <c r="AC44" s="82">
        <f>'W14'!Z18</f>
        <v>0</v>
      </c>
      <c r="AD44" s="83" t="str">
        <f>CELL("CONTENTS",'W14'!AA18)</f>
        <v>#DIV/0!</v>
      </c>
      <c r="AE44" s="84" t="str">
        <f>CELL("CONTENTS",'W14'!AB18)</f>
        <v>#DIV/0!</v>
      </c>
      <c r="AF44" s="85" t="str">
        <f>CELL("CONTENTS",'W14'!AC18)</f>
        <v>#DIV/0!</v>
      </c>
      <c r="AG44" s="86"/>
      <c r="AH44" s="86"/>
      <c r="AI44" s="86"/>
      <c r="AJ44" s="86"/>
      <c r="AK44" s="86"/>
      <c r="AL44" s="87"/>
      <c r="AQ44" s="52">
        <v>39.0</v>
      </c>
      <c r="AR44" s="7" t="str">
        <f t="shared" si="40"/>
        <v>#N/A</v>
      </c>
      <c r="AS44" s="65" t="str">
        <f t="shared" si="41"/>
        <v>#N/A</v>
      </c>
    </row>
    <row r="45" ht="12.75" customHeight="1">
      <c r="A45" s="66">
        <v>15.0</v>
      </c>
      <c r="B45" s="79">
        <f t="shared" si="44"/>
        <v>45509</v>
      </c>
      <c r="C45" s="68">
        <f t="shared" si="42"/>
        <v>45515</v>
      </c>
      <c r="D45" s="69">
        <v>2023.0</v>
      </c>
      <c r="E45" s="70">
        <f t="shared" si="43"/>
        <v>0</v>
      </c>
      <c r="F45" s="80">
        <f>'W15'!C18</f>
        <v>0</v>
      </c>
      <c r="G45" s="80">
        <f>'W15'!D18</f>
        <v>0</v>
      </c>
      <c r="H45" s="80">
        <f>'W15'!E18</f>
        <v>0</v>
      </c>
      <c r="I45" s="80">
        <f>'W15'!F18</f>
        <v>0</v>
      </c>
      <c r="J45" s="80">
        <f>'W15'!G18</f>
        <v>0</v>
      </c>
      <c r="K45" s="80">
        <f>'W15'!H18</f>
        <v>0</v>
      </c>
      <c r="L45" s="80">
        <f>'W15'!I18</f>
        <v>0</v>
      </c>
      <c r="M45" s="80">
        <f>'W15'!J18</f>
        <v>0</v>
      </c>
      <c r="N45" s="80">
        <f>'W15'!K18</f>
        <v>0</v>
      </c>
      <c r="O45" s="80">
        <f>'W15'!L18</f>
        <v>0</v>
      </c>
      <c r="P45" s="80">
        <f>'W15'!M18</f>
        <v>0</v>
      </c>
      <c r="Q45" s="80">
        <f>'W15'!N18</f>
        <v>0</v>
      </c>
      <c r="R45" s="80">
        <f>'W15'!O18</f>
        <v>0</v>
      </c>
      <c r="S45" s="80">
        <f>'W15'!P18</f>
        <v>0</v>
      </c>
      <c r="T45" s="80">
        <f>'W15'!Q18</f>
        <v>0</v>
      </c>
      <c r="U45" s="80">
        <f>'W15'!R18</f>
        <v>0</v>
      </c>
      <c r="V45" s="80">
        <f>'W15'!S18</f>
        <v>0</v>
      </c>
      <c r="W45" s="80">
        <f>'W15'!T18</f>
        <v>0</v>
      </c>
      <c r="X45" s="80">
        <f>'W15'!U18</f>
        <v>0</v>
      </c>
      <c r="Y45" s="80">
        <f>'W15'!V18</f>
        <v>0</v>
      </c>
      <c r="Z45" s="80">
        <f>'W15'!W18</f>
        <v>0</v>
      </c>
      <c r="AA45" s="80">
        <f>'W15'!X18</f>
        <v>0</v>
      </c>
      <c r="AB45" s="80">
        <f>'W15'!Y18</f>
        <v>0</v>
      </c>
      <c r="AC45" s="82">
        <f>'W15'!Z18</f>
        <v>0</v>
      </c>
      <c r="AD45" s="83" t="str">
        <f>CELL("CONTENTS",'W15'!AA18)</f>
        <v>#DIV/0!</v>
      </c>
      <c r="AE45" s="84" t="str">
        <f>CELL("CONTENTS",'W15'!AB18)</f>
        <v>#DIV/0!</v>
      </c>
      <c r="AF45" s="85" t="str">
        <f>CELL("CONTENTS",'W15'!AC18)</f>
        <v>#DIV/0!</v>
      </c>
      <c r="AG45" s="86"/>
      <c r="AH45" s="86"/>
      <c r="AI45" s="86"/>
      <c r="AJ45" s="86"/>
      <c r="AK45" s="86"/>
      <c r="AL45" s="87"/>
      <c r="AQ45" s="52">
        <v>40.0</v>
      </c>
      <c r="AR45" s="7" t="str">
        <f t="shared" si="40"/>
        <v>#N/A</v>
      </c>
      <c r="AS45" s="65" t="str">
        <f t="shared" si="41"/>
        <v>#N/A</v>
      </c>
    </row>
    <row r="46" ht="12.75" customHeight="1">
      <c r="A46" s="66">
        <v>16.0</v>
      </c>
      <c r="B46" s="79">
        <f t="shared" si="44"/>
        <v>45516</v>
      </c>
      <c r="C46" s="68">
        <f t="shared" si="42"/>
        <v>45522</v>
      </c>
      <c r="D46" s="69">
        <v>2023.0</v>
      </c>
      <c r="E46" s="70">
        <f t="shared" si="43"/>
        <v>0</v>
      </c>
      <c r="F46" s="88">
        <f>'W16'!C18</f>
        <v>0</v>
      </c>
      <c r="G46" s="88">
        <f>'W16'!D18</f>
        <v>0</v>
      </c>
      <c r="H46" s="88">
        <f>'W16'!E18</f>
        <v>0</v>
      </c>
      <c r="I46" s="88">
        <f>'W16'!F18</f>
        <v>0</v>
      </c>
      <c r="J46" s="88">
        <f>'W16'!G18</f>
        <v>0</v>
      </c>
      <c r="K46" s="88">
        <f>'W16'!H18</f>
        <v>0</v>
      </c>
      <c r="L46" s="88">
        <f>'W16'!I18</f>
        <v>0</v>
      </c>
      <c r="M46" s="88">
        <f>'W16'!J18</f>
        <v>0</v>
      </c>
      <c r="N46" s="88">
        <f>'W16'!K18</f>
        <v>0</v>
      </c>
      <c r="O46" s="88">
        <f>'W16'!L18</f>
        <v>0</v>
      </c>
      <c r="P46" s="88">
        <f>'W16'!M18</f>
        <v>0</v>
      </c>
      <c r="Q46" s="88">
        <f>'W16'!N18</f>
        <v>0</v>
      </c>
      <c r="R46" s="88">
        <f>'W16'!O18</f>
        <v>0</v>
      </c>
      <c r="S46" s="88">
        <f>'W16'!P18</f>
        <v>0</v>
      </c>
      <c r="T46" s="88">
        <f>'W16'!Q18</f>
        <v>0</v>
      </c>
      <c r="U46" s="88">
        <f>'W16'!R18</f>
        <v>0</v>
      </c>
      <c r="V46" s="88">
        <f>'W16'!S18</f>
        <v>0</v>
      </c>
      <c r="W46" s="88">
        <f>'W16'!T18</f>
        <v>0</v>
      </c>
      <c r="X46" s="88">
        <f>'W16'!U18</f>
        <v>0</v>
      </c>
      <c r="Y46" s="88">
        <f>'W16'!V18</f>
        <v>0</v>
      </c>
      <c r="Z46" s="88">
        <f>'W16'!W18</f>
        <v>0</v>
      </c>
      <c r="AA46" s="88">
        <f>'W16'!X18</f>
        <v>0</v>
      </c>
      <c r="AB46" s="88">
        <f>'W16'!Y18</f>
        <v>0</v>
      </c>
      <c r="AC46" s="91">
        <f>'W16'!Z18</f>
        <v>0</v>
      </c>
      <c r="AD46" s="92" t="str">
        <f>CELL("CONTENTS",'W16'!AA18)</f>
        <v>#DIV/0!</v>
      </c>
      <c r="AE46" s="93" t="str">
        <f>CELL("CONTENTS",'W16'!AB18)</f>
        <v>#DIV/0!</v>
      </c>
      <c r="AF46" s="94" t="str">
        <f>CELL("CONTENTS",'W16'!AC18)</f>
        <v>#DIV/0!</v>
      </c>
      <c r="AG46" s="95"/>
      <c r="AH46" s="95"/>
      <c r="AI46" s="95"/>
      <c r="AJ46" s="95"/>
      <c r="AK46" s="95"/>
      <c r="AL46" s="96"/>
      <c r="AQ46" s="52">
        <v>41.0</v>
      </c>
      <c r="AR46" s="7" t="str">
        <f t="shared" ref="AR46:AR49" si="47">IF(E127=0,NA(),E127)</f>
        <v>#N/A</v>
      </c>
      <c r="AS46" s="65" t="str">
        <f t="shared" ref="AS46:AS49" si="48">IFERROR(AF127,NA())</f>
        <v>#N/A</v>
      </c>
    </row>
    <row r="47" ht="12.75" customHeight="1">
      <c r="B47" s="97" t="s">
        <v>49</v>
      </c>
      <c r="C47" s="98"/>
      <c r="D47" s="99">
        <f>SUM(F47:K47)</f>
        <v>0</v>
      </c>
      <c r="E47" s="100"/>
      <c r="F47" s="101">
        <f t="shared" ref="F47:AC47" si="45">SUM(F43:F46)</f>
        <v>0</v>
      </c>
      <c r="G47" s="102">
        <f t="shared" si="45"/>
        <v>0</v>
      </c>
      <c r="H47" s="102">
        <f t="shared" si="45"/>
        <v>0</v>
      </c>
      <c r="I47" s="103">
        <f t="shared" si="45"/>
        <v>0</v>
      </c>
      <c r="J47" s="102">
        <f t="shared" si="45"/>
        <v>0</v>
      </c>
      <c r="K47" s="104">
        <f t="shared" si="45"/>
        <v>0</v>
      </c>
      <c r="L47" s="105">
        <f t="shared" si="45"/>
        <v>0</v>
      </c>
      <c r="M47" s="102">
        <f t="shared" si="45"/>
        <v>0</v>
      </c>
      <c r="N47" s="102">
        <f t="shared" si="45"/>
        <v>0</v>
      </c>
      <c r="O47" s="102">
        <f t="shared" si="45"/>
        <v>0</v>
      </c>
      <c r="P47" s="102">
        <f t="shared" si="45"/>
        <v>0</v>
      </c>
      <c r="Q47" s="102">
        <f t="shared" si="45"/>
        <v>0</v>
      </c>
      <c r="R47" s="102">
        <f t="shared" si="45"/>
        <v>0</v>
      </c>
      <c r="S47" s="102">
        <f t="shared" si="45"/>
        <v>0</v>
      </c>
      <c r="T47" s="102">
        <f t="shared" si="45"/>
        <v>0</v>
      </c>
      <c r="U47" s="104">
        <f t="shared" si="45"/>
        <v>0</v>
      </c>
      <c r="V47" s="101">
        <f t="shared" si="45"/>
        <v>0</v>
      </c>
      <c r="W47" s="102">
        <f t="shared" si="45"/>
        <v>0</v>
      </c>
      <c r="X47" s="102">
        <f t="shared" si="45"/>
        <v>0</v>
      </c>
      <c r="Y47" s="102">
        <f t="shared" si="45"/>
        <v>0</v>
      </c>
      <c r="Z47" s="102">
        <f t="shared" si="45"/>
        <v>0</v>
      </c>
      <c r="AA47" s="102">
        <f t="shared" si="45"/>
        <v>0</v>
      </c>
      <c r="AB47" s="102">
        <f t="shared" si="45"/>
        <v>0</v>
      </c>
      <c r="AC47" s="103">
        <f t="shared" si="45"/>
        <v>0</v>
      </c>
      <c r="AD47" s="106" t="str">
        <f t="shared" ref="AD47:AF47" si="46">AVERAGE(AD43:AD46)</f>
        <v>#DIV/0!</v>
      </c>
      <c r="AE47" s="107" t="str">
        <f t="shared" si="46"/>
        <v>#DIV/0!</v>
      </c>
      <c r="AF47" s="108" t="str">
        <f t="shared" si="46"/>
        <v>#DIV/0!</v>
      </c>
      <c r="AG47" s="109"/>
      <c r="AH47" s="109"/>
      <c r="AI47" s="109"/>
      <c r="AJ47" s="109"/>
      <c r="AK47" s="109"/>
      <c r="AL47" s="110"/>
      <c r="AQ47" s="52">
        <v>42.0</v>
      </c>
      <c r="AR47" s="7" t="str">
        <f t="shared" si="47"/>
        <v>#N/A</v>
      </c>
      <c r="AS47" s="65" t="str">
        <f t="shared" si="48"/>
        <v>#N/A</v>
      </c>
    </row>
    <row r="48" ht="12.75" customHeight="1">
      <c r="B48" s="111" t="s">
        <v>50</v>
      </c>
      <c r="C48" s="112"/>
      <c r="D48" s="113">
        <f>D36+D47</f>
        <v>0.15625</v>
      </c>
      <c r="E48" s="114"/>
      <c r="F48" s="101">
        <f t="shared" ref="F48:AC48" si="49">F47+F36</f>
        <v>0.1041666667</v>
      </c>
      <c r="G48" s="101">
        <f t="shared" si="49"/>
        <v>0</v>
      </c>
      <c r="H48" s="101">
        <f t="shared" si="49"/>
        <v>0.01041666667</v>
      </c>
      <c r="I48" s="101">
        <f t="shared" si="49"/>
        <v>0</v>
      </c>
      <c r="J48" s="101">
        <f t="shared" si="49"/>
        <v>0</v>
      </c>
      <c r="K48" s="101">
        <f t="shared" si="49"/>
        <v>0.04166666667</v>
      </c>
      <c r="L48" s="101">
        <f t="shared" si="49"/>
        <v>0</v>
      </c>
      <c r="M48" s="101">
        <f t="shared" si="49"/>
        <v>0</v>
      </c>
      <c r="N48" s="101">
        <f t="shared" si="49"/>
        <v>0.0625</v>
      </c>
      <c r="O48" s="101">
        <f t="shared" si="49"/>
        <v>0</v>
      </c>
      <c r="P48" s="101">
        <f t="shared" si="49"/>
        <v>0</v>
      </c>
      <c r="Q48" s="101">
        <f t="shared" si="49"/>
        <v>0</v>
      </c>
      <c r="R48" s="101">
        <f t="shared" si="49"/>
        <v>0.05208333333</v>
      </c>
      <c r="S48" s="101">
        <f t="shared" si="49"/>
        <v>0.04166666667</v>
      </c>
      <c r="T48" s="101">
        <f t="shared" si="49"/>
        <v>0</v>
      </c>
      <c r="U48" s="101">
        <f t="shared" si="49"/>
        <v>0</v>
      </c>
      <c r="V48" s="101">
        <f t="shared" si="49"/>
        <v>0</v>
      </c>
      <c r="W48" s="101">
        <f t="shared" si="49"/>
        <v>0.0625</v>
      </c>
      <c r="X48" s="101">
        <f t="shared" si="49"/>
        <v>0</v>
      </c>
      <c r="Y48" s="101">
        <f t="shared" si="49"/>
        <v>0.04166666667</v>
      </c>
      <c r="Z48" s="101">
        <f t="shared" si="49"/>
        <v>0.01041666667</v>
      </c>
      <c r="AA48" s="101">
        <f t="shared" si="49"/>
        <v>0</v>
      </c>
      <c r="AB48" s="101">
        <f t="shared" si="49"/>
        <v>0.04166666667</v>
      </c>
      <c r="AC48" s="101">
        <f t="shared" si="49"/>
        <v>0</v>
      </c>
      <c r="AD48" s="175" t="str">
        <f t="shared" ref="AD48:AF48" si="50">AVERAGE(AD35+AD23+AD11+AD47)</f>
        <v>#DIV/0!</v>
      </c>
      <c r="AE48" s="176" t="str">
        <f t="shared" si="50"/>
        <v>#DIV/0!</v>
      </c>
      <c r="AF48" s="177" t="str">
        <f t="shared" si="50"/>
        <v>#DIV/0!</v>
      </c>
      <c r="AG48" s="118"/>
      <c r="AH48" s="119"/>
      <c r="AI48" s="119"/>
      <c r="AJ48" s="119"/>
      <c r="AK48" s="119"/>
      <c r="AL48" s="120"/>
      <c r="AQ48" s="52">
        <v>43.0</v>
      </c>
      <c r="AR48" s="7" t="str">
        <f t="shared" si="47"/>
        <v>#N/A</v>
      </c>
      <c r="AS48" s="65" t="str">
        <f t="shared" si="48"/>
        <v>#N/A</v>
      </c>
    </row>
    <row r="49" ht="12.75" customHeight="1">
      <c r="E49" s="121"/>
      <c r="F49" s="122">
        <f>SUM(F48:G48)/D48</f>
        <v>0.6666666667</v>
      </c>
      <c r="G49" s="123"/>
      <c r="H49" s="122">
        <f>SUM(H48:K48)/D48</f>
        <v>0.3333333333</v>
      </c>
      <c r="I49" s="123"/>
      <c r="J49" s="123"/>
      <c r="K49" s="123"/>
      <c r="L49" s="124">
        <f>L48/D48</f>
        <v>0</v>
      </c>
      <c r="M49" s="124">
        <f>M48/D48</f>
        <v>0</v>
      </c>
      <c r="N49" s="124">
        <f>N48/D48</f>
        <v>0.4</v>
      </c>
      <c r="O49" s="124">
        <f>O48/D48</f>
        <v>0</v>
      </c>
      <c r="P49" s="124">
        <f>P48/D48</f>
        <v>0</v>
      </c>
      <c r="Q49" s="124">
        <f>Q48/D48</f>
        <v>0</v>
      </c>
      <c r="R49" s="124">
        <f>R48/D48</f>
        <v>0.3333333333</v>
      </c>
      <c r="S49" s="124">
        <f>S48/D48</f>
        <v>0.2666666667</v>
      </c>
      <c r="T49" s="124">
        <f>T48/D48</f>
        <v>0</v>
      </c>
      <c r="U49" s="124">
        <f>U48/D48</f>
        <v>0</v>
      </c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Q49" s="52">
        <v>44.0</v>
      </c>
      <c r="AR49" s="7" t="str">
        <f t="shared" si="47"/>
        <v>#N/A</v>
      </c>
      <c r="AS49" s="65" t="str">
        <f t="shared" si="48"/>
        <v>#N/A</v>
      </c>
    </row>
    <row r="50" ht="12.75" customHeight="1">
      <c r="E50" s="121"/>
      <c r="F50" s="125"/>
      <c r="G50" s="125"/>
      <c r="H50" s="125"/>
      <c r="I50" s="125"/>
      <c r="J50" s="125"/>
      <c r="K50" s="125"/>
      <c r="L50" s="124" t="s">
        <v>42</v>
      </c>
      <c r="M50" s="124">
        <f>SUM(L48+N48)/D48</f>
        <v>0.4</v>
      </c>
      <c r="N50" s="124" t="s">
        <v>43</v>
      </c>
      <c r="O50" s="124">
        <f>SUM(M48+O48)/D48</f>
        <v>0</v>
      </c>
      <c r="P50" s="124"/>
      <c r="Q50" s="124"/>
      <c r="R50" s="124"/>
      <c r="S50" s="124"/>
      <c r="T50" s="124"/>
      <c r="U50" s="124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Q50" s="52">
        <v>45.0</v>
      </c>
      <c r="AR50" s="7" t="str">
        <f t="shared" ref="AR50:AR53" si="51">IF(E139=0,NA(),E139)</f>
        <v>#N/A</v>
      </c>
      <c r="AS50" s="65" t="str">
        <f t="shared" ref="AS50:AS53" si="52">IFERROR(AF139,NA())</f>
        <v>#N/A</v>
      </c>
    </row>
    <row r="51" ht="12.75" customHeight="1">
      <c r="B51" s="166"/>
      <c r="C51" s="16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65"/>
      <c r="AE51" s="65"/>
      <c r="AF51" s="65"/>
      <c r="AG51" s="167"/>
      <c r="AH51" s="167"/>
      <c r="AI51" s="167"/>
      <c r="AJ51" s="167"/>
      <c r="AK51" s="167"/>
      <c r="AL51" s="167"/>
      <c r="AQ51" s="52">
        <v>46.0</v>
      </c>
      <c r="AR51" s="7" t="str">
        <f t="shared" si="51"/>
        <v>#N/A</v>
      </c>
      <c r="AS51" s="65" t="str">
        <f t="shared" si="52"/>
        <v>#N/A</v>
      </c>
    </row>
    <row r="52" ht="12.75" customHeight="1">
      <c r="A52" s="16"/>
      <c r="B52" s="126" t="s">
        <v>3</v>
      </c>
      <c r="C52" s="127"/>
      <c r="D52" s="128"/>
      <c r="E52" s="129"/>
      <c r="F52" s="129" t="s">
        <v>4</v>
      </c>
      <c r="G52" s="130"/>
      <c r="H52" s="131"/>
      <c r="I52" s="131"/>
      <c r="J52" s="131"/>
      <c r="K52" s="132"/>
      <c r="L52" s="133" t="s">
        <v>5</v>
      </c>
      <c r="M52" s="133"/>
      <c r="N52" s="133"/>
      <c r="O52" s="134"/>
      <c r="P52" s="134"/>
      <c r="Q52" s="134"/>
      <c r="R52" s="134"/>
      <c r="S52" s="134"/>
      <c r="T52" s="134"/>
      <c r="U52" s="135"/>
      <c r="V52" s="136" t="s">
        <v>6</v>
      </c>
      <c r="W52" s="137"/>
      <c r="X52" s="138"/>
      <c r="Y52" s="138"/>
      <c r="Z52" s="138"/>
      <c r="AA52" s="138"/>
      <c r="AB52" s="138"/>
      <c r="AC52" s="139"/>
      <c r="AD52" s="31" t="s">
        <v>7</v>
      </c>
      <c r="AE52" s="32"/>
      <c r="AF52" s="33"/>
      <c r="AG52" s="126" t="s">
        <v>8</v>
      </c>
      <c r="AH52" s="127"/>
      <c r="AI52" s="140"/>
      <c r="AJ52" s="140"/>
      <c r="AK52" s="140"/>
      <c r="AL52" s="128"/>
      <c r="AQ52" s="52">
        <v>47.0</v>
      </c>
      <c r="AR52" s="7" t="str">
        <f t="shared" si="51"/>
        <v>#N/A</v>
      </c>
      <c r="AS52" s="65" t="str">
        <f t="shared" si="52"/>
        <v>#N/A</v>
      </c>
    </row>
    <row r="53" ht="12.75" customHeight="1">
      <c r="A53" s="16"/>
      <c r="B53" s="35" t="s">
        <v>57</v>
      </c>
      <c r="C53" s="16" t="s">
        <v>58</v>
      </c>
      <c r="D53" s="34"/>
      <c r="E53" s="36" t="s">
        <v>11</v>
      </c>
      <c r="F53" s="37" t="s">
        <v>12</v>
      </c>
      <c r="G53" s="38" t="s">
        <v>13</v>
      </c>
      <c r="H53" s="38" t="s">
        <v>14</v>
      </c>
      <c r="I53" s="39" t="s">
        <v>15</v>
      </c>
      <c r="J53" s="39" t="s">
        <v>16</v>
      </c>
      <c r="K53" s="141" t="s">
        <v>17</v>
      </c>
      <c r="L53" s="142" t="s">
        <v>18</v>
      </c>
      <c r="M53" s="143" t="s">
        <v>18</v>
      </c>
      <c r="N53" s="143" t="s">
        <v>19</v>
      </c>
      <c r="O53" s="143" t="s">
        <v>19</v>
      </c>
      <c r="P53" s="143" t="s">
        <v>20</v>
      </c>
      <c r="Q53" s="143" t="s">
        <v>21</v>
      </c>
      <c r="R53" s="143" t="s">
        <v>22</v>
      </c>
      <c r="S53" s="143" t="s">
        <v>23</v>
      </c>
      <c r="T53" s="143" t="s">
        <v>24</v>
      </c>
      <c r="U53" s="144" t="s">
        <v>25</v>
      </c>
      <c r="V53" s="145" t="s">
        <v>26</v>
      </c>
      <c r="W53" s="146" t="s">
        <v>27</v>
      </c>
      <c r="X53" s="147" t="s">
        <v>22</v>
      </c>
      <c r="Y53" s="148" t="s">
        <v>23</v>
      </c>
      <c r="Z53" s="147" t="s">
        <v>28</v>
      </c>
      <c r="AA53" s="47" t="s">
        <v>29</v>
      </c>
      <c r="AB53" s="147" t="s">
        <v>30</v>
      </c>
      <c r="AC53" s="149" t="s">
        <v>31</v>
      </c>
      <c r="AD53" s="49" t="s">
        <v>32</v>
      </c>
      <c r="AE53" s="50" t="s">
        <v>33</v>
      </c>
      <c r="AF53" s="51" t="s">
        <v>34</v>
      </c>
      <c r="AG53" s="35"/>
      <c r="AH53" s="16"/>
      <c r="AI53" s="16"/>
      <c r="AJ53" s="16"/>
      <c r="AK53" s="16"/>
      <c r="AL53" s="34"/>
      <c r="AQ53" s="52">
        <v>48.0</v>
      </c>
      <c r="AR53" s="7" t="str">
        <f t="shared" si="51"/>
        <v>#N/A</v>
      </c>
      <c r="AS53" s="65" t="str">
        <f t="shared" si="52"/>
        <v>#N/A</v>
      </c>
    </row>
    <row r="54" ht="12.75" customHeight="1">
      <c r="A54" s="18" t="s">
        <v>38</v>
      </c>
      <c r="B54" s="17" t="s">
        <v>39</v>
      </c>
      <c r="C54" s="18" t="s">
        <v>40</v>
      </c>
      <c r="D54" s="150" t="s">
        <v>41</v>
      </c>
      <c r="E54" s="36"/>
      <c r="F54" s="168"/>
      <c r="G54" s="169"/>
      <c r="H54" s="169"/>
      <c r="I54" s="169"/>
      <c r="J54" s="169"/>
      <c r="K54" s="170"/>
      <c r="L54" s="152" t="s">
        <v>42</v>
      </c>
      <c r="M54" s="153" t="s">
        <v>43</v>
      </c>
      <c r="N54" s="153" t="s">
        <v>42</v>
      </c>
      <c r="O54" s="153" t="s">
        <v>43</v>
      </c>
      <c r="P54" s="153" t="s">
        <v>44</v>
      </c>
      <c r="Q54" s="153"/>
      <c r="R54" s="153" t="s">
        <v>21</v>
      </c>
      <c r="S54" s="153" t="s">
        <v>45</v>
      </c>
      <c r="T54" s="153"/>
      <c r="U54" s="154" t="s">
        <v>46</v>
      </c>
      <c r="V54" s="155" t="s">
        <v>27</v>
      </c>
      <c r="W54" s="156"/>
      <c r="X54" s="157" t="s">
        <v>45</v>
      </c>
      <c r="Y54" s="158" t="s">
        <v>45</v>
      </c>
      <c r="Z54" s="157"/>
      <c r="AA54" s="61"/>
      <c r="AB54" s="157" t="s">
        <v>47</v>
      </c>
      <c r="AC54" s="159" t="s">
        <v>48</v>
      </c>
      <c r="AD54" s="63"/>
      <c r="AE54" s="64"/>
      <c r="AF54" s="51"/>
      <c r="AG54" s="160"/>
      <c r="AH54" s="161"/>
      <c r="AI54" s="161"/>
      <c r="AJ54" s="161"/>
      <c r="AK54" s="161"/>
      <c r="AL54" s="162"/>
      <c r="AQ54" s="52">
        <v>49.0</v>
      </c>
      <c r="AR54" s="7" t="str">
        <f t="shared" ref="AR54:AR58" si="53">IF(E151=0,NA(),E151)</f>
        <v>#N/A</v>
      </c>
      <c r="AS54" s="65" t="str">
        <f t="shared" ref="AS54:AS58" si="54">IFERROR(AF151,NA())</f>
        <v>#N/A</v>
      </c>
    </row>
    <row r="55" ht="12.75" customHeight="1">
      <c r="A55" s="66">
        <v>17.0</v>
      </c>
      <c r="B55" s="79">
        <f>(C46+1)</f>
        <v>45523</v>
      </c>
      <c r="C55" s="68">
        <f t="shared" ref="C55:C58" si="55">(B55+6)</f>
        <v>45529</v>
      </c>
      <c r="D55" s="69">
        <v>2023.0</v>
      </c>
      <c r="E55" s="70">
        <f t="shared" ref="E55:E58" si="56">SUM(F55:K55)</f>
        <v>0</v>
      </c>
      <c r="F55" s="71">
        <f>'W17'!C18</f>
        <v>0</v>
      </c>
      <c r="G55" s="71">
        <f>'W17'!D18</f>
        <v>0</v>
      </c>
      <c r="H55" s="71">
        <f>'W17'!E18</f>
        <v>0</v>
      </c>
      <c r="I55" s="71">
        <f>'W17'!F18</f>
        <v>0</v>
      </c>
      <c r="J55" s="71">
        <f>'W17'!G18</f>
        <v>0</v>
      </c>
      <c r="K55" s="71">
        <f>'W17'!H18</f>
        <v>0</v>
      </c>
      <c r="L55" s="71">
        <f>'W17'!I18</f>
        <v>0</v>
      </c>
      <c r="M55" s="71">
        <f>'W17'!J18</f>
        <v>0</v>
      </c>
      <c r="N55" s="71">
        <f>'W17'!K18</f>
        <v>0</v>
      </c>
      <c r="O55" s="71">
        <f>'W17'!L18</f>
        <v>0</v>
      </c>
      <c r="P55" s="71">
        <f>'W17'!M18</f>
        <v>0</v>
      </c>
      <c r="Q55" s="71">
        <f>'W17'!N18</f>
        <v>0</v>
      </c>
      <c r="R55" s="71">
        <f>'W17'!O18</f>
        <v>0</v>
      </c>
      <c r="S55" s="71">
        <f>'W17'!P18</f>
        <v>0</v>
      </c>
      <c r="T55" s="71">
        <f>'W17'!Q18</f>
        <v>0</v>
      </c>
      <c r="U55" s="71">
        <f>'W17'!R18</f>
        <v>0</v>
      </c>
      <c r="V55" s="71">
        <f>'W17'!S18</f>
        <v>0</v>
      </c>
      <c r="W55" s="71">
        <f>'W17'!T18</f>
        <v>0</v>
      </c>
      <c r="X55" s="71">
        <f>'W17'!U18</f>
        <v>0</v>
      </c>
      <c r="Y55" s="71">
        <f>'W17'!V18</f>
        <v>0</v>
      </c>
      <c r="Z55" s="71">
        <f>'W17'!W18</f>
        <v>0</v>
      </c>
      <c r="AA55" s="71">
        <f>'W17'!X18</f>
        <v>0</v>
      </c>
      <c r="AB55" s="71">
        <f>'W17'!Y18</f>
        <v>0</v>
      </c>
      <c r="AC55" s="73">
        <f>'W17'!Z18</f>
        <v>0</v>
      </c>
      <c r="AD55" s="74" t="str">
        <f>CELL("CONTENTS",'W17'!AA18)</f>
        <v>#DIV/0!</v>
      </c>
      <c r="AE55" s="75" t="str">
        <f>CELL("CONTENTS",'W17'!AB18)</f>
        <v>#DIV/0!</v>
      </c>
      <c r="AF55" s="76" t="str">
        <f>CELL("CONTENTS",'W17'!AC18)</f>
        <v>#DIV/0!</v>
      </c>
      <c r="AG55" s="77"/>
      <c r="AH55" s="77"/>
      <c r="AI55" s="77"/>
      <c r="AJ55" s="77"/>
      <c r="AK55" s="77"/>
      <c r="AL55" s="78"/>
      <c r="AQ55" s="52">
        <v>50.0</v>
      </c>
      <c r="AR55" s="7" t="str">
        <f t="shared" si="53"/>
        <v>#N/A</v>
      </c>
      <c r="AS55" s="65" t="str">
        <f t="shared" si="54"/>
        <v>#N/A</v>
      </c>
    </row>
    <row r="56" ht="12.75" customHeight="1">
      <c r="A56" s="66">
        <v>18.0</v>
      </c>
      <c r="B56" s="79">
        <f t="shared" ref="B56:B58" si="57">(C55+1)</f>
        <v>45530</v>
      </c>
      <c r="C56" s="68">
        <f t="shared" si="55"/>
        <v>45536</v>
      </c>
      <c r="D56" s="69">
        <v>2023.0</v>
      </c>
      <c r="E56" s="70">
        <f t="shared" si="56"/>
        <v>0</v>
      </c>
      <c r="F56" s="80">
        <f>'W18'!C18</f>
        <v>0</v>
      </c>
      <c r="G56" s="80">
        <f>'W18'!D18</f>
        <v>0</v>
      </c>
      <c r="H56" s="80">
        <f>'W18'!E18</f>
        <v>0</v>
      </c>
      <c r="I56" s="80">
        <f>'W18'!F18</f>
        <v>0</v>
      </c>
      <c r="J56" s="80">
        <f>'W18'!G18</f>
        <v>0</v>
      </c>
      <c r="K56" s="80">
        <f>'W18'!H18</f>
        <v>0</v>
      </c>
      <c r="L56" s="80">
        <f>'W18'!I18</f>
        <v>0</v>
      </c>
      <c r="M56" s="80">
        <f>'W18'!J18</f>
        <v>0</v>
      </c>
      <c r="N56" s="80">
        <f>'W18'!K18</f>
        <v>0</v>
      </c>
      <c r="O56" s="80">
        <f>'W18'!L18</f>
        <v>0</v>
      </c>
      <c r="P56" s="80">
        <f>'W18'!M18</f>
        <v>0</v>
      </c>
      <c r="Q56" s="80">
        <f>'W18'!N18</f>
        <v>0</v>
      </c>
      <c r="R56" s="80">
        <f>'W18'!O18</f>
        <v>0</v>
      </c>
      <c r="S56" s="80">
        <f>'W18'!P18</f>
        <v>0</v>
      </c>
      <c r="T56" s="80">
        <f>'W18'!Q18</f>
        <v>0</v>
      </c>
      <c r="U56" s="80">
        <f>'W18'!R18</f>
        <v>0</v>
      </c>
      <c r="V56" s="80">
        <f>'W18'!S18</f>
        <v>0</v>
      </c>
      <c r="W56" s="80">
        <f>'W18'!T18</f>
        <v>0</v>
      </c>
      <c r="X56" s="80">
        <f>'W18'!U18</f>
        <v>0</v>
      </c>
      <c r="Y56" s="80">
        <f>'W18'!V18</f>
        <v>0</v>
      </c>
      <c r="Z56" s="80">
        <f>'W18'!W18</f>
        <v>0</v>
      </c>
      <c r="AA56" s="80">
        <f>'W18'!X18</f>
        <v>0</v>
      </c>
      <c r="AB56" s="80">
        <f>'W18'!Y18</f>
        <v>0</v>
      </c>
      <c r="AC56" s="82">
        <f>'W18'!Z18</f>
        <v>0</v>
      </c>
      <c r="AD56" s="83" t="str">
        <f>CELL("CONTENTS",'W18'!AA18)</f>
        <v>#DIV/0!</v>
      </c>
      <c r="AE56" s="84" t="str">
        <f>CELL("CONTENTS",'W18'!AB18)</f>
        <v>#DIV/0!</v>
      </c>
      <c r="AF56" s="85" t="str">
        <f>CELL("CONTENTS",'W18'!AC18)</f>
        <v>#DIV/0!</v>
      </c>
      <c r="AG56" s="86"/>
      <c r="AH56" s="86"/>
      <c r="AI56" s="86"/>
      <c r="AJ56" s="86"/>
      <c r="AK56" s="86"/>
      <c r="AL56" s="87"/>
      <c r="AQ56" s="52">
        <v>51.0</v>
      </c>
      <c r="AR56" s="7" t="str">
        <f t="shared" si="53"/>
        <v>#N/A</v>
      </c>
      <c r="AS56" s="65" t="str">
        <f t="shared" si="54"/>
        <v>#N/A</v>
      </c>
    </row>
    <row r="57" ht="12.75" customHeight="1">
      <c r="A57" s="66">
        <v>19.0</v>
      </c>
      <c r="B57" s="79">
        <f t="shared" si="57"/>
        <v>45537</v>
      </c>
      <c r="C57" s="68">
        <f t="shared" si="55"/>
        <v>45543</v>
      </c>
      <c r="D57" s="69">
        <v>2023.0</v>
      </c>
      <c r="E57" s="70">
        <f t="shared" si="56"/>
        <v>0</v>
      </c>
      <c r="F57" s="80">
        <f>'W19'!C18</f>
        <v>0</v>
      </c>
      <c r="G57" s="80">
        <f>'W19'!D18</f>
        <v>0</v>
      </c>
      <c r="H57" s="80">
        <f>'W19'!E18</f>
        <v>0</v>
      </c>
      <c r="I57" s="80">
        <f>'W19'!F18</f>
        <v>0</v>
      </c>
      <c r="J57" s="80">
        <f>'W19'!G18</f>
        <v>0</v>
      </c>
      <c r="K57" s="80">
        <f>'W19'!H18</f>
        <v>0</v>
      </c>
      <c r="L57" s="80">
        <f>'W19'!I18</f>
        <v>0</v>
      </c>
      <c r="M57" s="80">
        <f>'W19'!J18</f>
        <v>0</v>
      </c>
      <c r="N57" s="80">
        <f>'W19'!K18</f>
        <v>0</v>
      </c>
      <c r="O57" s="80">
        <f>'W19'!L18</f>
        <v>0</v>
      </c>
      <c r="P57" s="80">
        <f>'W19'!M18</f>
        <v>0</v>
      </c>
      <c r="Q57" s="80">
        <f>'W19'!N18</f>
        <v>0</v>
      </c>
      <c r="R57" s="80">
        <f>'W19'!O18</f>
        <v>0</v>
      </c>
      <c r="S57" s="80">
        <f>'W19'!P18</f>
        <v>0</v>
      </c>
      <c r="T57" s="80">
        <f>'W19'!Q18</f>
        <v>0</v>
      </c>
      <c r="U57" s="80">
        <f>'W19'!R18</f>
        <v>0</v>
      </c>
      <c r="V57" s="80">
        <f>'W19'!S18</f>
        <v>0</v>
      </c>
      <c r="W57" s="80">
        <f>'W19'!T18</f>
        <v>0</v>
      </c>
      <c r="X57" s="80">
        <f>'W19'!U18</f>
        <v>0</v>
      </c>
      <c r="Y57" s="80">
        <f>'W19'!V18</f>
        <v>0</v>
      </c>
      <c r="Z57" s="80">
        <f>'W19'!W18</f>
        <v>0</v>
      </c>
      <c r="AA57" s="80">
        <f>'W19'!X18</f>
        <v>0</v>
      </c>
      <c r="AB57" s="80">
        <f>'W19'!Y18</f>
        <v>0</v>
      </c>
      <c r="AC57" s="82">
        <f>'W19'!Z18</f>
        <v>0</v>
      </c>
      <c r="AD57" s="83" t="str">
        <f>CELL("CONTENTS",'W19'!AA18)</f>
        <v>#DIV/0!</v>
      </c>
      <c r="AE57" s="84" t="str">
        <f>CELL("CONTENTS",'W19'!AB18)</f>
        <v>#DIV/0!</v>
      </c>
      <c r="AF57" s="85" t="str">
        <f>CELL("CONTENTS",'W19'!AC18)</f>
        <v>#DIV/0!</v>
      </c>
      <c r="AG57" s="86"/>
      <c r="AH57" s="86"/>
      <c r="AI57" s="86"/>
      <c r="AJ57" s="86"/>
      <c r="AK57" s="86"/>
      <c r="AL57" s="87"/>
      <c r="AQ57" s="52">
        <v>52.0</v>
      </c>
      <c r="AR57" s="7" t="str">
        <f t="shared" si="53"/>
        <v>#N/A</v>
      </c>
      <c r="AS57" s="65" t="str">
        <f t="shared" si="54"/>
        <v>#N/A</v>
      </c>
    </row>
    <row r="58" ht="12.75" customHeight="1">
      <c r="A58" s="66">
        <v>20.0</v>
      </c>
      <c r="B58" s="79">
        <f t="shared" si="57"/>
        <v>45544</v>
      </c>
      <c r="C58" s="68">
        <f t="shared" si="55"/>
        <v>45550</v>
      </c>
      <c r="D58" s="69">
        <v>2023.0</v>
      </c>
      <c r="E58" s="70">
        <f t="shared" si="56"/>
        <v>0</v>
      </c>
      <c r="F58" s="80">
        <f>'W20'!C18</f>
        <v>0</v>
      </c>
      <c r="G58" s="80">
        <f>'W20'!D18</f>
        <v>0</v>
      </c>
      <c r="H58" s="80">
        <f>'W20'!E18</f>
        <v>0</v>
      </c>
      <c r="I58" s="80">
        <f>'W20'!F18</f>
        <v>0</v>
      </c>
      <c r="J58" s="80">
        <f>'W20'!G18</f>
        <v>0</v>
      </c>
      <c r="K58" s="80">
        <f>'W20'!H18</f>
        <v>0</v>
      </c>
      <c r="L58" s="80">
        <f>'W20'!I18</f>
        <v>0</v>
      </c>
      <c r="M58" s="80">
        <f>'W20'!J18</f>
        <v>0</v>
      </c>
      <c r="N58" s="80">
        <f>'W20'!K18</f>
        <v>0</v>
      </c>
      <c r="O58" s="80">
        <f>'W20'!L18</f>
        <v>0</v>
      </c>
      <c r="P58" s="80">
        <f>'W20'!M18</f>
        <v>0</v>
      </c>
      <c r="Q58" s="80">
        <f>'W20'!N18</f>
        <v>0</v>
      </c>
      <c r="R58" s="80">
        <f>'W20'!O18</f>
        <v>0</v>
      </c>
      <c r="S58" s="80">
        <f>'W20'!P18</f>
        <v>0</v>
      </c>
      <c r="T58" s="80">
        <f>'W20'!Q18</f>
        <v>0</v>
      </c>
      <c r="U58" s="80">
        <f>'W20'!R18</f>
        <v>0</v>
      </c>
      <c r="V58" s="80">
        <f>'W20'!S18</f>
        <v>0</v>
      </c>
      <c r="W58" s="80">
        <f>'W20'!T18</f>
        <v>0</v>
      </c>
      <c r="X58" s="80">
        <f>'W20'!U18</f>
        <v>0</v>
      </c>
      <c r="Y58" s="80">
        <f>'W20'!V18</f>
        <v>0</v>
      </c>
      <c r="Z58" s="80">
        <f>'W20'!W18</f>
        <v>0</v>
      </c>
      <c r="AA58" s="80">
        <f>'W20'!X18</f>
        <v>0</v>
      </c>
      <c r="AB58" s="80">
        <f>'W20'!Y18</f>
        <v>0</v>
      </c>
      <c r="AC58" s="82">
        <f>'W20'!Z18</f>
        <v>0</v>
      </c>
      <c r="AD58" s="92" t="str">
        <f>CELL("CONTENTS",'W20'!AA18)</f>
        <v>#DIV/0!</v>
      </c>
      <c r="AE58" s="93" t="str">
        <f>CELL("CONTENTS",'W20'!AB18)</f>
        <v>#DIV/0!</v>
      </c>
      <c r="AF58" s="94" t="str">
        <f>CELL("CONTENTS",'W20'!AC18)</f>
        <v>#DIV/0!</v>
      </c>
      <c r="AG58" s="95"/>
      <c r="AH58" s="95"/>
      <c r="AI58" s="95"/>
      <c r="AJ58" s="95"/>
      <c r="AK58" s="95"/>
      <c r="AL58" s="96"/>
      <c r="AQ58" s="52">
        <v>53.0</v>
      </c>
      <c r="AR58" s="7" t="str">
        <f t="shared" si="53"/>
        <v>#N/A</v>
      </c>
      <c r="AS58" s="65" t="str">
        <f t="shared" si="54"/>
        <v>#N/A</v>
      </c>
    </row>
    <row r="59" ht="12.75" customHeight="1">
      <c r="B59" s="97" t="s">
        <v>49</v>
      </c>
      <c r="C59" s="98"/>
      <c r="D59" s="99">
        <f>SUM(F59:K59)</f>
        <v>0</v>
      </c>
      <c r="E59" s="100"/>
      <c r="F59" s="101">
        <f t="shared" ref="F59:AC59" si="58">SUM(F55:F58)</f>
        <v>0</v>
      </c>
      <c r="G59" s="102">
        <f t="shared" si="58"/>
        <v>0</v>
      </c>
      <c r="H59" s="102">
        <f t="shared" si="58"/>
        <v>0</v>
      </c>
      <c r="I59" s="103">
        <f t="shared" si="58"/>
        <v>0</v>
      </c>
      <c r="J59" s="102">
        <f t="shared" si="58"/>
        <v>0</v>
      </c>
      <c r="K59" s="104">
        <f t="shared" si="58"/>
        <v>0</v>
      </c>
      <c r="L59" s="105">
        <f t="shared" si="58"/>
        <v>0</v>
      </c>
      <c r="M59" s="102">
        <f t="shared" si="58"/>
        <v>0</v>
      </c>
      <c r="N59" s="102">
        <f t="shared" si="58"/>
        <v>0</v>
      </c>
      <c r="O59" s="102">
        <f t="shared" si="58"/>
        <v>0</v>
      </c>
      <c r="P59" s="102">
        <f t="shared" si="58"/>
        <v>0</v>
      </c>
      <c r="Q59" s="102">
        <f t="shared" si="58"/>
        <v>0</v>
      </c>
      <c r="R59" s="102">
        <f t="shared" si="58"/>
        <v>0</v>
      </c>
      <c r="S59" s="102">
        <f t="shared" si="58"/>
        <v>0</v>
      </c>
      <c r="T59" s="102">
        <f t="shared" si="58"/>
        <v>0</v>
      </c>
      <c r="U59" s="104">
        <f t="shared" si="58"/>
        <v>0</v>
      </c>
      <c r="V59" s="101">
        <f t="shared" si="58"/>
        <v>0</v>
      </c>
      <c r="W59" s="102">
        <f t="shared" si="58"/>
        <v>0</v>
      </c>
      <c r="X59" s="102">
        <f t="shared" si="58"/>
        <v>0</v>
      </c>
      <c r="Y59" s="102">
        <f t="shared" si="58"/>
        <v>0</v>
      </c>
      <c r="Z59" s="102">
        <f t="shared" si="58"/>
        <v>0</v>
      </c>
      <c r="AA59" s="102">
        <f t="shared" si="58"/>
        <v>0</v>
      </c>
      <c r="AB59" s="102">
        <f t="shared" si="58"/>
        <v>0</v>
      </c>
      <c r="AC59" s="103">
        <f t="shared" si="58"/>
        <v>0</v>
      </c>
      <c r="AD59" s="106" t="str">
        <f t="shared" ref="AD59:AF59" si="59">AVERAGE(AD55:AD58)</f>
        <v>#DIV/0!</v>
      </c>
      <c r="AE59" s="107" t="str">
        <f t="shared" si="59"/>
        <v>#DIV/0!</v>
      </c>
      <c r="AF59" s="108" t="str">
        <f t="shared" si="59"/>
        <v>#DIV/0!</v>
      </c>
      <c r="AG59" s="109"/>
      <c r="AH59" s="109"/>
      <c r="AI59" s="109"/>
      <c r="AJ59" s="109"/>
      <c r="AK59" s="109"/>
      <c r="AL59" s="110"/>
      <c r="AR59" s="7"/>
      <c r="AS59" s="8"/>
    </row>
    <row r="60" ht="12.75" customHeight="1">
      <c r="B60" s="111" t="s">
        <v>50</v>
      </c>
      <c r="C60" s="112"/>
      <c r="D60" s="113">
        <f>D48+D59</f>
        <v>0.15625</v>
      </c>
      <c r="E60" s="114"/>
      <c r="F60" s="101">
        <f t="shared" ref="F60:AC60" si="60">F59+F48</f>
        <v>0.1041666667</v>
      </c>
      <c r="G60" s="101">
        <f t="shared" si="60"/>
        <v>0</v>
      </c>
      <c r="H60" s="101">
        <f t="shared" si="60"/>
        <v>0.01041666667</v>
      </c>
      <c r="I60" s="101">
        <f t="shared" si="60"/>
        <v>0</v>
      </c>
      <c r="J60" s="101">
        <f t="shared" si="60"/>
        <v>0</v>
      </c>
      <c r="K60" s="101">
        <f t="shared" si="60"/>
        <v>0.04166666667</v>
      </c>
      <c r="L60" s="101">
        <f t="shared" si="60"/>
        <v>0</v>
      </c>
      <c r="M60" s="101">
        <f t="shared" si="60"/>
        <v>0</v>
      </c>
      <c r="N60" s="101">
        <f t="shared" si="60"/>
        <v>0.0625</v>
      </c>
      <c r="O60" s="101">
        <f t="shared" si="60"/>
        <v>0</v>
      </c>
      <c r="P60" s="101">
        <f t="shared" si="60"/>
        <v>0</v>
      </c>
      <c r="Q60" s="101">
        <f t="shared" si="60"/>
        <v>0</v>
      </c>
      <c r="R60" s="101">
        <f t="shared" si="60"/>
        <v>0.05208333333</v>
      </c>
      <c r="S60" s="101">
        <f t="shared" si="60"/>
        <v>0.04166666667</v>
      </c>
      <c r="T60" s="101">
        <f t="shared" si="60"/>
        <v>0</v>
      </c>
      <c r="U60" s="101">
        <f t="shared" si="60"/>
        <v>0</v>
      </c>
      <c r="V60" s="101">
        <f t="shared" si="60"/>
        <v>0</v>
      </c>
      <c r="W60" s="101">
        <f t="shared" si="60"/>
        <v>0.0625</v>
      </c>
      <c r="X60" s="101">
        <f t="shared" si="60"/>
        <v>0</v>
      </c>
      <c r="Y60" s="101">
        <f t="shared" si="60"/>
        <v>0.04166666667</v>
      </c>
      <c r="Z60" s="101">
        <f t="shared" si="60"/>
        <v>0.01041666667</v>
      </c>
      <c r="AA60" s="101">
        <f t="shared" si="60"/>
        <v>0</v>
      </c>
      <c r="AB60" s="101">
        <f t="shared" si="60"/>
        <v>0.04166666667</v>
      </c>
      <c r="AC60" s="101">
        <f t="shared" si="60"/>
        <v>0</v>
      </c>
      <c r="AD60" s="178" t="str">
        <f t="shared" ref="AD60:AF60" si="61">AVERAGE(AD35+AD23+AD11+AD4+AD59)</f>
        <v>#DIV/0!</v>
      </c>
      <c r="AE60" s="179" t="str">
        <f t="shared" si="61"/>
        <v>#DIV/0!</v>
      </c>
      <c r="AF60" s="180" t="str">
        <f t="shared" si="61"/>
        <v>#DIV/0!</v>
      </c>
      <c r="AG60" s="118"/>
      <c r="AH60" s="119"/>
      <c r="AI60" s="119"/>
      <c r="AJ60" s="119"/>
      <c r="AK60" s="119"/>
      <c r="AL60" s="120"/>
      <c r="AR60" s="7"/>
      <c r="AS60" s="8"/>
    </row>
    <row r="61" ht="12.75" customHeight="1">
      <c r="E61" s="121"/>
      <c r="F61" s="122">
        <f>SUM(F60:G60)/D60</f>
        <v>0.6666666667</v>
      </c>
      <c r="G61" s="123"/>
      <c r="H61" s="122">
        <f>SUM(H60:K60)/D60</f>
        <v>0.3333333333</v>
      </c>
      <c r="I61" s="123"/>
      <c r="J61" s="123"/>
      <c r="K61" s="123"/>
      <c r="L61" s="124">
        <f>L60/D60</f>
        <v>0</v>
      </c>
      <c r="M61" s="124">
        <f>M60/D60</f>
        <v>0</v>
      </c>
      <c r="N61" s="124">
        <f>N60/D60</f>
        <v>0.4</v>
      </c>
      <c r="O61" s="124">
        <f>O60/D60</f>
        <v>0</v>
      </c>
      <c r="P61" s="124">
        <f>P60/D60</f>
        <v>0</v>
      </c>
      <c r="Q61" s="124">
        <f>Q60/D60</f>
        <v>0</v>
      </c>
      <c r="R61" s="124">
        <f>R60/D60</f>
        <v>0.3333333333</v>
      </c>
      <c r="S61" s="124">
        <f>S60/D60</f>
        <v>0.2666666667</v>
      </c>
      <c r="T61" s="124">
        <f>T60/D60</f>
        <v>0</v>
      </c>
      <c r="U61" s="124">
        <f>U60/D60</f>
        <v>0</v>
      </c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R61" s="7"/>
      <c r="AS61" s="8"/>
    </row>
    <row r="62" ht="12.75" customHeight="1">
      <c r="E62" s="121"/>
      <c r="F62" s="125"/>
      <c r="G62" s="125"/>
      <c r="H62" s="125"/>
      <c r="I62" s="125"/>
      <c r="J62" s="125"/>
      <c r="K62" s="125"/>
      <c r="L62" s="124" t="s">
        <v>42</v>
      </c>
      <c r="M62" s="124">
        <f>SUM(L60+N60)/D60</f>
        <v>0.4</v>
      </c>
      <c r="N62" s="124" t="s">
        <v>43</v>
      </c>
      <c r="O62" s="124">
        <f>SUM(M60+O60)/D60</f>
        <v>0</v>
      </c>
      <c r="P62" s="124"/>
      <c r="Q62" s="124"/>
      <c r="R62" s="124"/>
      <c r="S62" s="124"/>
      <c r="T62" s="124"/>
      <c r="U62" s="124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R62" s="7"/>
      <c r="AS62" s="8"/>
    </row>
    <row r="63" ht="12.75" customHeight="1">
      <c r="E63" s="121"/>
      <c r="F63" s="125"/>
      <c r="G63" s="125"/>
      <c r="H63" s="125"/>
      <c r="I63" s="125"/>
      <c r="J63" s="125"/>
      <c r="K63" s="125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R63" s="7"/>
      <c r="AS63" s="8"/>
    </row>
    <row r="64" ht="12.75" customHeight="1">
      <c r="A64" s="16"/>
      <c r="B64" s="126" t="s">
        <v>3</v>
      </c>
      <c r="C64" s="127"/>
      <c r="D64" s="128"/>
      <c r="E64" s="129"/>
      <c r="F64" s="129" t="s">
        <v>4</v>
      </c>
      <c r="G64" s="130"/>
      <c r="H64" s="131"/>
      <c r="I64" s="131"/>
      <c r="J64" s="131"/>
      <c r="K64" s="132"/>
      <c r="L64" s="133" t="s">
        <v>5</v>
      </c>
      <c r="M64" s="133"/>
      <c r="N64" s="133"/>
      <c r="O64" s="134"/>
      <c r="P64" s="134"/>
      <c r="Q64" s="134"/>
      <c r="R64" s="134"/>
      <c r="S64" s="134"/>
      <c r="T64" s="134"/>
      <c r="U64" s="135"/>
      <c r="V64" s="136" t="s">
        <v>6</v>
      </c>
      <c r="W64" s="137"/>
      <c r="X64" s="138"/>
      <c r="Y64" s="138"/>
      <c r="Z64" s="138"/>
      <c r="AA64" s="138"/>
      <c r="AB64" s="138"/>
      <c r="AC64" s="139"/>
      <c r="AD64" s="31" t="s">
        <v>7</v>
      </c>
      <c r="AE64" s="32"/>
      <c r="AF64" s="33"/>
      <c r="AG64" s="126" t="s">
        <v>8</v>
      </c>
      <c r="AH64" s="127"/>
      <c r="AI64" s="140"/>
      <c r="AJ64" s="140"/>
      <c r="AK64" s="140"/>
      <c r="AL64" s="128"/>
      <c r="AR64" s="7"/>
      <c r="AS64" s="8"/>
    </row>
    <row r="65" ht="12.75" customHeight="1">
      <c r="A65" s="16"/>
      <c r="B65" s="35" t="s">
        <v>59</v>
      </c>
      <c r="C65" s="16" t="s">
        <v>60</v>
      </c>
      <c r="D65" s="34"/>
      <c r="E65" s="36" t="s">
        <v>11</v>
      </c>
      <c r="F65" s="37" t="s">
        <v>12</v>
      </c>
      <c r="G65" s="38" t="s">
        <v>13</v>
      </c>
      <c r="H65" s="38" t="s">
        <v>14</v>
      </c>
      <c r="I65" s="39" t="s">
        <v>15</v>
      </c>
      <c r="J65" s="39" t="s">
        <v>16</v>
      </c>
      <c r="K65" s="141" t="s">
        <v>17</v>
      </c>
      <c r="L65" s="142" t="s">
        <v>18</v>
      </c>
      <c r="M65" s="143" t="s">
        <v>18</v>
      </c>
      <c r="N65" s="143" t="s">
        <v>19</v>
      </c>
      <c r="O65" s="143" t="s">
        <v>19</v>
      </c>
      <c r="P65" s="143" t="s">
        <v>20</v>
      </c>
      <c r="Q65" s="143" t="s">
        <v>21</v>
      </c>
      <c r="R65" s="143" t="s">
        <v>22</v>
      </c>
      <c r="S65" s="143" t="s">
        <v>23</v>
      </c>
      <c r="T65" s="143" t="s">
        <v>24</v>
      </c>
      <c r="U65" s="144" t="s">
        <v>25</v>
      </c>
      <c r="V65" s="145" t="s">
        <v>26</v>
      </c>
      <c r="W65" s="146" t="s">
        <v>27</v>
      </c>
      <c r="X65" s="147" t="s">
        <v>22</v>
      </c>
      <c r="Y65" s="148" t="s">
        <v>23</v>
      </c>
      <c r="Z65" s="147" t="s">
        <v>28</v>
      </c>
      <c r="AA65" s="47" t="s">
        <v>29</v>
      </c>
      <c r="AB65" s="147" t="s">
        <v>30</v>
      </c>
      <c r="AC65" s="149" t="s">
        <v>31</v>
      </c>
      <c r="AD65" s="49" t="s">
        <v>32</v>
      </c>
      <c r="AE65" s="50" t="s">
        <v>33</v>
      </c>
      <c r="AF65" s="51" t="s">
        <v>34</v>
      </c>
      <c r="AG65" s="35"/>
      <c r="AH65" s="16"/>
      <c r="AI65" s="16"/>
      <c r="AJ65" s="16"/>
      <c r="AK65" s="16"/>
      <c r="AL65" s="34"/>
      <c r="AR65" s="7"/>
      <c r="AS65" s="8"/>
    </row>
    <row r="66" ht="12.75" customHeight="1">
      <c r="A66" s="18" t="s">
        <v>38</v>
      </c>
      <c r="B66" s="17" t="s">
        <v>39</v>
      </c>
      <c r="C66" s="18" t="s">
        <v>40</v>
      </c>
      <c r="D66" s="150" t="s">
        <v>41</v>
      </c>
      <c r="E66" s="36"/>
      <c r="F66" s="168"/>
      <c r="G66" s="169"/>
      <c r="H66" s="169"/>
      <c r="I66" s="169"/>
      <c r="J66" s="169"/>
      <c r="K66" s="170"/>
      <c r="L66" s="152" t="s">
        <v>42</v>
      </c>
      <c r="M66" s="153" t="s">
        <v>43</v>
      </c>
      <c r="N66" s="153" t="s">
        <v>42</v>
      </c>
      <c r="O66" s="153" t="s">
        <v>43</v>
      </c>
      <c r="P66" s="153" t="s">
        <v>44</v>
      </c>
      <c r="Q66" s="153"/>
      <c r="R66" s="153" t="s">
        <v>21</v>
      </c>
      <c r="S66" s="153" t="s">
        <v>45</v>
      </c>
      <c r="T66" s="153"/>
      <c r="U66" s="154" t="s">
        <v>46</v>
      </c>
      <c r="V66" s="155" t="s">
        <v>27</v>
      </c>
      <c r="W66" s="156"/>
      <c r="X66" s="157" t="s">
        <v>45</v>
      </c>
      <c r="Y66" s="158" t="s">
        <v>45</v>
      </c>
      <c r="Z66" s="157"/>
      <c r="AA66" s="61"/>
      <c r="AB66" s="157" t="s">
        <v>47</v>
      </c>
      <c r="AC66" s="159" t="s">
        <v>48</v>
      </c>
      <c r="AD66" s="63"/>
      <c r="AE66" s="64"/>
      <c r="AF66" s="51"/>
      <c r="AG66" s="160"/>
      <c r="AH66" s="161"/>
      <c r="AI66" s="161"/>
      <c r="AJ66" s="161"/>
      <c r="AK66" s="161"/>
      <c r="AL66" s="162"/>
      <c r="AR66" s="7"/>
      <c r="AS66" s="8"/>
    </row>
    <row r="67" ht="12.75" customHeight="1">
      <c r="A67" s="66">
        <v>21.0</v>
      </c>
      <c r="B67" s="79">
        <f>(C58+1)</f>
        <v>45551</v>
      </c>
      <c r="C67" s="68">
        <f t="shared" ref="C67:C70" si="62">(B67+6)</f>
        <v>45557</v>
      </c>
      <c r="D67" s="69">
        <v>2023.0</v>
      </c>
      <c r="E67" s="70">
        <f t="shared" ref="E67:E70" si="63">SUM(F67:K67)</f>
        <v>0</v>
      </c>
      <c r="F67" s="71">
        <f>'W21'!C18</f>
        <v>0</v>
      </c>
      <c r="G67" s="71">
        <f>'W21'!D18</f>
        <v>0</v>
      </c>
      <c r="H67" s="71">
        <f>'W21'!E18</f>
        <v>0</v>
      </c>
      <c r="I67" s="71">
        <f>'W21'!F18</f>
        <v>0</v>
      </c>
      <c r="J67" s="71">
        <f>'W21'!G18</f>
        <v>0</v>
      </c>
      <c r="K67" s="71">
        <f>'W21'!H18</f>
        <v>0</v>
      </c>
      <c r="L67" s="71">
        <f>'W21'!I18</f>
        <v>0</v>
      </c>
      <c r="M67" s="71">
        <f>'W21'!J18</f>
        <v>0</v>
      </c>
      <c r="N67" s="71">
        <f>'W21'!K18</f>
        <v>0</v>
      </c>
      <c r="O67" s="71">
        <f>'W21'!L18</f>
        <v>0</v>
      </c>
      <c r="P67" s="71">
        <f>'W21'!M18</f>
        <v>0</v>
      </c>
      <c r="Q67" s="71">
        <f>'W21'!N18</f>
        <v>0</v>
      </c>
      <c r="R67" s="71">
        <f>'W21'!O18</f>
        <v>0</v>
      </c>
      <c r="S67" s="71">
        <f>'W21'!P18</f>
        <v>0</v>
      </c>
      <c r="T67" s="71">
        <f>'W21'!Q18</f>
        <v>0</v>
      </c>
      <c r="U67" s="71">
        <f>'W21'!R18</f>
        <v>0</v>
      </c>
      <c r="V67" s="71">
        <f>'W21'!S18</f>
        <v>0</v>
      </c>
      <c r="W67" s="71">
        <f>'W21'!T18</f>
        <v>0</v>
      </c>
      <c r="X67" s="71">
        <f>'W21'!U18</f>
        <v>0</v>
      </c>
      <c r="Y67" s="71">
        <f>'W21'!V18</f>
        <v>0</v>
      </c>
      <c r="Z67" s="71">
        <f>'W21'!W18</f>
        <v>0</v>
      </c>
      <c r="AA67" s="71">
        <f>'W21'!X18</f>
        <v>0</v>
      </c>
      <c r="AB67" s="71">
        <f>'W21'!Y18</f>
        <v>0</v>
      </c>
      <c r="AC67" s="71">
        <f>'W21'!Z18</f>
        <v>0</v>
      </c>
      <c r="AD67" s="74" t="str">
        <f>CELL("CONTENTS",'W21'!AA18)</f>
        <v>#DIV/0!</v>
      </c>
      <c r="AE67" s="75" t="str">
        <f>CELL("CONTENTS",'W21'!AB18)</f>
        <v>#DIV/0!</v>
      </c>
      <c r="AF67" s="76" t="str">
        <f>CELL("CONTENTS",'W21'!AC18)</f>
        <v>#DIV/0!</v>
      </c>
      <c r="AG67" s="181"/>
      <c r="AH67" s="77"/>
      <c r="AI67" s="77"/>
      <c r="AJ67" s="77"/>
      <c r="AK67" s="77"/>
      <c r="AL67" s="78"/>
      <c r="AR67" s="7"/>
      <c r="AS67" s="8"/>
    </row>
    <row r="68" ht="12.75" customHeight="1">
      <c r="A68" s="66">
        <v>22.0</v>
      </c>
      <c r="B68" s="79">
        <f t="shared" ref="B68:B70" si="64">(C67+1)</f>
        <v>45558</v>
      </c>
      <c r="C68" s="68">
        <f t="shared" si="62"/>
        <v>45564</v>
      </c>
      <c r="D68" s="69">
        <v>2023.0</v>
      </c>
      <c r="E68" s="70">
        <f t="shared" si="63"/>
        <v>0</v>
      </c>
      <c r="F68" s="80">
        <f>'W22'!C18</f>
        <v>0</v>
      </c>
      <c r="G68" s="80">
        <f>'W22'!D18</f>
        <v>0</v>
      </c>
      <c r="H68" s="80">
        <f>'W22'!E18</f>
        <v>0</v>
      </c>
      <c r="I68" s="80">
        <f>'W22'!F18</f>
        <v>0</v>
      </c>
      <c r="J68" s="80">
        <f>'W22'!G18</f>
        <v>0</v>
      </c>
      <c r="K68" s="80">
        <f>'W22'!H18</f>
        <v>0</v>
      </c>
      <c r="L68" s="80">
        <f>'W22'!I18</f>
        <v>0</v>
      </c>
      <c r="M68" s="80">
        <f>'W22'!J18</f>
        <v>0</v>
      </c>
      <c r="N68" s="80">
        <f>'W22'!K18</f>
        <v>0</v>
      </c>
      <c r="O68" s="80">
        <f>'W22'!L18</f>
        <v>0</v>
      </c>
      <c r="P68" s="80">
        <f>'W22'!M18</f>
        <v>0</v>
      </c>
      <c r="Q68" s="80">
        <f>'W22'!N18</f>
        <v>0</v>
      </c>
      <c r="R68" s="80">
        <f>'W22'!O18</f>
        <v>0</v>
      </c>
      <c r="S68" s="80">
        <f>'W22'!P18</f>
        <v>0</v>
      </c>
      <c r="T68" s="80">
        <f>'W22'!Q18</f>
        <v>0</v>
      </c>
      <c r="U68" s="80">
        <f>'W22'!R18</f>
        <v>0</v>
      </c>
      <c r="V68" s="80">
        <f>'W22'!S18</f>
        <v>0</v>
      </c>
      <c r="W68" s="80">
        <f>'W22'!T18</f>
        <v>0</v>
      </c>
      <c r="X68" s="80">
        <f>'W22'!U18</f>
        <v>0</v>
      </c>
      <c r="Y68" s="80">
        <f>'W22'!V18</f>
        <v>0</v>
      </c>
      <c r="Z68" s="80">
        <f>'W22'!W18</f>
        <v>0</v>
      </c>
      <c r="AA68" s="80">
        <f>'W22'!X18</f>
        <v>0</v>
      </c>
      <c r="AB68" s="80">
        <f>'W22'!Y18</f>
        <v>0</v>
      </c>
      <c r="AC68" s="80">
        <f>'W22'!Z18</f>
        <v>0</v>
      </c>
      <c r="AD68" s="83" t="str">
        <f>CELL("CONTENTS",'W22'!AA18)</f>
        <v>#DIV/0!</v>
      </c>
      <c r="AE68" s="84" t="str">
        <f>CELL("CONTENTS",'W22'!AB18)</f>
        <v>#DIV/0!</v>
      </c>
      <c r="AF68" s="85" t="str">
        <f>CELL("CONTENTS",'W22'!AC18)</f>
        <v>#DIV/0!</v>
      </c>
      <c r="AG68" s="182"/>
      <c r="AH68" s="86"/>
      <c r="AI68" s="86"/>
      <c r="AJ68" s="86"/>
      <c r="AK68" s="86"/>
      <c r="AL68" s="87"/>
      <c r="AR68" s="7"/>
      <c r="AS68" s="8"/>
    </row>
    <row r="69" ht="12.75" customHeight="1">
      <c r="A69" s="66">
        <v>23.0</v>
      </c>
      <c r="B69" s="79">
        <f t="shared" si="64"/>
        <v>45565</v>
      </c>
      <c r="C69" s="68">
        <f t="shared" si="62"/>
        <v>45571</v>
      </c>
      <c r="D69" s="69">
        <v>2023.0</v>
      </c>
      <c r="E69" s="70">
        <f t="shared" si="63"/>
        <v>0</v>
      </c>
      <c r="F69" s="80">
        <f>'W23'!C18</f>
        <v>0</v>
      </c>
      <c r="G69" s="80">
        <f>'W23'!D18</f>
        <v>0</v>
      </c>
      <c r="H69" s="80">
        <f>'W23'!E18</f>
        <v>0</v>
      </c>
      <c r="I69" s="80">
        <f>'W23'!F18</f>
        <v>0</v>
      </c>
      <c r="J69" s="80">
        <f>'W23'!G18</f>
        <v>0</v>
      </c>
      <c r="K69" s="80">
        <f>'W23'!H18</f>
        <v>0</v>
      </c>
      <c r="L69" s="80">
        <f>'W23'!I18</f>
        <v>0</v>
      </c>
      <c r="M69" s="80">
        <f>'W23'!J18</f>
        <v>0</v>
      </c>
      <c r="N69" s="80">
        <f>'W23'!K18</f>
        <v>0</v>
      </c>
      <c r="O69" s="80">
        <f>'W23'!L18</f>
        <v>0</v>
      </c>
      <c r="P69" s="80">
        <f>'W23'!M18</f>
        <v>0</v>
      </c>
      <c r="Q69" s="80">
        <f>'W23'!N18</f>
        <v>0</v>
      </c>
      <c r="R69" s="80">
        <f>'W23'!O18</f>
        <v>0</v>
      </c>
      <c r="S69" s="80">
        <f>'W23'!P18</f>
        <v>0</v>
      </c>
      <c r="T69" s="80">
        <f>'W23'!Q18</f>
        <v>0</v>
      </c>
      <c r="U69" s="80">
        <f>'W23'!R18</f>
        <v>0</v>
      </c>
      <c r="V69" s="80">
        <f>'W23'!S18</f>
        <v>0</v>
      </c>
      <c r="W69" s="80">
        <f>'W23'!T18</f>
        <v>0</v>
      </c>
      <c r="X69" s="80">
        <f>'W23'!U18</f>
        <v>0</v>
      </c>
      <c r="Y69" s="80">
        <f>'W23'!V18</f>
        <v>0</v>
      </c>
      <c r="Z69" s="80">
        <f>'W23'!W18</f>
        <v>0</v>
      </c>
      <c r="AA69" s="80">
        <f>'W23'!X18</f>
        <v>0</v>
      </c>
      <c r="AB69" s="80">
        <f>'W23'!Y18</f>
        <v>0</v>
      </c>
      <c r="AC69" s="80">
        <f>'W23'!Z18</f>
        <v>0</v>
      </c>
      <c r="AD69" s="83" t="str">
        <f>CELL("CONTENTS",'W23'!AA18)</f>
        <v>#DIV/0!</v>
      </c>
      <c r="AE69" s="84" t="str">
        <f>CELL("CONTENTS",'W23'!AB18)</f>
        <v>#DIV/0!</v>
      </c>
      <c r="AF69" s="85" t="str">
        <f>CELL("CONTENTS",'W23'!AC18)</f>
        <v>#DIV/0!</v>
      </c>
      <c r="AG69" s="182"/>
      <c r="AH69" s="86"/>
      <c r="AI69" s="86"/>
      <c r="AJ69" s="86"/>
      <c r="AK69" s="86"/>
      <c r="AL69" s="87"/>
      <c r="AR69" s="7"/>
      <c r="AS69" s="8"/>
    </row>
    <row r="70" ht="12.75" customHeight="1">
      <c r="A70" s="66">
        <v>24.0</v>
      </c>
      <c r="B70" s="79">
        <f t="shared" si="64"/>
        <v>45572</v>
      </c>
      <c r="C70" s="68">
        <f t="shared" si="62"/>
        <v>45578</v>
      </c>
      <c r="D70" s="69">
        <v>2023.0</v>
      </c>
      <c r="E70" s="70">
        <f t="shared" si="63"/>
        <v>0</v>
      </c>
      <c r="F70" s="88">
        <f>'W24'!C18</f>
        <v>0</v>
      </c>
      <c r="G70" s="88">
        <f>'W24'!D18</f>
        <v>0</v>
      </c>
      <c r="H70" s="88">
        <f>'W24'!E18</f>
        <v>0</v>
      </c>
      <c r="I70" s="88">
        <f>'W24'!F18</f>
        <v>0</v>
      </c>
      <c r="J70" s="88">
        <f>'W24'!G18</f>
        <v>0</v>
      </c>
      <c r="K70" s="88">
        <f>'W24'!H18</f>
        <v>0</v>
      </c>
      <c r="L70" s="88">
        <f>'W24'!I18</f>
        <v>0</v>
      </c>
      <c r="M70" s="88">
        <f>'W24'!J18</f>
        <v>0</v>
      </c>
      <c r="N70" s="88">
        <f>'W24'!K18</f>
        <v>0</v>
      </c>
      <c r="O70" s="88">
        <f>'W24'!L18</f>
        <v>0</v>
      </c>
      <c r="P70" s="88">
        <f>'W24'!M18</f>
        <v>0</v>
      </c>
      <c r="Q70" s="88">
        <f>'W24'!N18</f>
        <v>0</v>
      </c>
      <c r="R70" s="88">
        <f>'W24'!O18</f>
        <v>0</v>
      </c>
      <c r="S70" s="88">
        <f>'W24'!P18</f>
        <v>0</v>
      </c>
      <c r="T70" s="88">
        <f>'W24'!Q18</f>
        <v>0</v>
      </c>
      <c r="U70" s="88">
        <f>'W24'!R18</f>
        <v>0</v>
      </c>
      <c r="V70" s="88">
        <f>'W24'!S18</f>
        <v>0</v>
      </c>
      <c r="W70" s="88">
        <f>'W24'!T18</f>
        <v>0</v>
      </c>
      <c r="X70" s="88">
        <f>'W24'!U18</f>
        <v>0</v>
      </c>
      <c r="Y70" s="88">
        <f>'W24'!V18</f>
        <v>0</v>
      </c>
      <c r="Z70" s="88">
        <f>'W24'!W18</f>
        <v>0</v>
      </c>
      <c r="AA70" s="88">
        <f>'W24'!X18</f>
        <v>0</v>
      </c>
      <c r="AB70" s="88">
        <f>'W24'!Y18</f>
        <v>0</v>
      </c>
      <c r="AC70" s="88">
        <f>'W24'!Z18</f>
        <v>0</v>
      </c>
      <c r="AD70" s="92" t="str">
        <f>CELL("CONTENTS",'W24'!AA18)</f>
        <v>#DIV/0!</v>
      </c>
      <c r="AE70" s="93" t="str">
        <f>CELL("CONTENTS",'W24'!AB18)</f>
        <v>#DIV/0!</v>
      </c>
      <c r="AF70" s="94" t="str">
        <f>CELL("CONTENTS",'W24'!AC18)</f>
        <v>#DIV/0!</v>
      </c>
      <c r="AG70" s="183"/>
      <c r="AH70" s="95"/>
      <c r="AI70" s="95"/>
      <c r="AJ70" s="95"/>
      <c r="AK70" s="95"/>
      <c r="AL70" s="96"/>
      <c r="AR70" s="7"/>
      <c r="AS70" s="8"/>
    </row>
    <row r="71" ht="12.75" customHeight="1">
      <c r="B71" s="97" t="s">
        <v>49</v>
      </c>
      <c r="C71" s="98"/>
      <c r="D71" s="99">
        <f>SUM(F71:K71)</f>
        <v>0</v>
      </c>
      <c r="E71" s="100"/>
      <c r="F71" s="101">
        <f t="shared" ref="F71:AC71" si="65">SUM(F67:F70)</f>
        <v>0</v>
      </c>
      <c r="G71" s="102">
        <f t="shared" si="65"/>
        <v>0</v>
      </c>
      <c r="H71" s="102">
        <f t="shared" si="65"/>
        <v>0</v>
      </c>
      <c r="I71" s="103">
        <f t="shared" si="65"/>
        <v>0</v>
      </c>
      <c r="J71" s="102">
        <f t="shared" si="65"/>
        <v>0</v>
      </c>
      <c r="K71" s="104">
        <f t="shared" si="65"/>
        <v>0</v>
      </c>
      <c r="L71" s="105">
        <f t="shared" si="65"/>
        <v>0</v>
      </c>
      <c r="M71" s="102">
        <f t="shared" si="65"/>
        <v>0</v>
      </c>
      <c r="N71" s="102">
        <f t="shared" si="65"/>
        <v>0</v>
      </c>
      <c r="O71" s="102">
        <f t="shared" si="65"/>
        <v>0</v>
      </c>
      <c r="P71" s="102">
        <f t="shared" si="65"/>
        <v>0</v>
      </c>
      <c r="Q71" s="102">
        <f t="shared" si="65"/>
        <v>0</v>
      </c>
      <c r="R71" s="102">
        <f t="shared" si="65"/>
        <v>0</v>
      </c>
      <c r="S71" s="102">
        <f t="shared" si="65"/>
        <v>0</v>
      </c>
      <c r="T71" s="102">
        <f t="shared" si="65"/>
        <v>0</v>
      </c>
      <c r="U71" s="104">
        <f t="shared" si="65"/>
        <v>0</v>
      </c>
      <c r="V71" s="101">
        <f t="shared" si="65"/>
        <v>0</v>
      </c>
      <c r="W71" s="102">
        <f t="shared" si="65"/>
        <v>0</v>
      </c>
      <c r="X71" s="102">
        <f t="shared" si="65"/>
        <v>0</v>
      </c>
      <c r="Y71" s="102">
        <f t="shared" si="65"/>
        <v>0</v>
      </c>
      <c r="Z71" s="102">
        <f t="shared" si="65"/>
        <v>0</v>
      </c>
      <c r="AA71" s="102">
        <f t="shared" si="65"/>
        <v>0</v>
      </c>
      <c r="AB71" s="102">
        <f t="shared" si="65"/>
        <v>0</v>
      </c>
      <c r="AC71" s="103">
        <f t="shared" si="65"/>
        <v>0</v>
      </c>
      <c r="AD71" s="106" t="str">
        <f t="shared" ref="AD71:AF71" si="66">AVERAGE(AD67:AD70)</f>
        <v>#DIV/0!</v>
      </c>
      <c r="AE71" s="107" t="str">
        <f t="shared" si="66"/>
        <v>#DIV/0!</v>
      </c>
      <c r="AF71" s="108" t="str">
        <f t="shared" si="66"/>
        <v>#DIV/0!</v>
      </c>
      <c r="AG71" s="184"/>
      <c r="AH71" s="109"/>
      <c r="AI71" s="109"/>
      <c r="AJ71" s="109"/>
      <c r="AK71" s="109"/>
      <c r="AL71" s="110"/>
      <c r="AR71" s="7"/>
      <c r="AS71" s="8"/>
    </row>
    <row r="72" ht="12.75" customHeight="1">
      <c r="B72" s="111" t="s">
        <v>50</v>
      </c>
      <c r="C72" s="112"/>
      <c r="D72" s="113">
        <f>D60+D71</f>
        <v>0.15625</v>
      </c>
      <c r="E72" s="114"/>
      <c r="F72" s="101">
        <f t="shared" ref="F72:AC72" si="67">F71+F60</f>
        <v>0.1041666667</v>
      </c>
      <c r="G72" s="101">
        <f t="shared" si="67"/>
        <v>0</v>
      </c>
      <c r="H72" s="101">
        <f t="shared" si="67"/>
        <v>0.01041666667</v>
      </c>
      <c r="I72" s="101">
        <f t="shared" si="67"/>
        <v>0</v>
      </c>
      <c r="J72" s="101">
        <f t="shared" si="67"/>
        <v>0</v>
      </c>
      <c r="K72" s="101">
        <f t="shared" si="67"/>
        <v>0.04166666667</v>
      </c>
      <c r="L72" s="101">
        <f t="shared" si="67"/>
        <v>0</v>
      </c>
      <c r="M72" s="101">
        <f t="shared" si="67"/>
        <v>0</v>
      </c>
      <c r="N72" s="101">
        <f t="shared" si="67"/>
        <v>0.0625</v>
      </c>
      <c r="O72" s="101">
        <f t="shared" si="67"/>
        <v>0</v>
      </c>
      <c r="P72" s="101">
        <f t="shared" si="67"/>
        <v>0</v>
      </c>
      <c r="Q72" s="101">
        <f t="shared" si="67"/>
        <v>0</v>
      </c>
      <c r="R72" s="101">
        <f t="shared" si="67"/>
        <v>0.05208333333</v>
      </c>
      <c r="S72" s="101">
        <f t="shared" si="67"/>
        <v>0.04166666667</v>
      </c>
      <c r="T72" s="101">
        <f t="shared" si="67"/>
        <v>0</v>
      </c>
      <c r="U72" s="101">
        <f t="shared" si="67"/>
        <v>0</v>
      </c>
      <c r="V72" s="101">
        <f t="shared" si="67"/>
        <v>0</v>
      </c>
      <c r="W72" s="101">
        <f t="shared" si="67"/>
        <v>0.0625</v>
      </c>
      <c r="X72" s="101">
        <f t="shared" si="67"/>
        <v>0</v>
      </c>
      <c r="Y72" s="101">
        <f t="shared" si="67"/>
        <v>0.04166666667</v>
      </c>
      <c r="Z72" s="101">
        <f t="shared" si="67"/>
        <v>0.01041666667</v>
      </c>
      <c r="AA72" s="101">
        <f t="shared" si="67"/>
        <v>0</v>
      </c>
      <c r="AB72" s="101">
        <f t="shared" si="67"/>
        <v>0.04166666667</v>
      </c>
      <c r="AC72" s="101">
        <f t="shared" si="67"/>
        <v>0</v>
      </c>
      <c r="AD72" s="178" t="str">
        <f t="shared" ref="AD72:AF72" si="68">AVERAGE(AD35+AD23+AD11+AD4+AD59+AD71)</f>
        <v>#DIV/0!</v>
      </c>
      <c r="AE72" s="179" t="str">
        <f t="shared" si="68"/>
        <v>#DIV/0!</v>
      </c>
      <c r="AF72" s="180" t="str">
        <f t="shared" si="68"/>
        <v>#DIV/0!</v>
      </c>
      <c r="AG72" s="118"/>
      <c r="AH72" s="119"/>
      <c r="AI72" s="119"/>
      <c r="AJ72" s="119"/>
      <c r="AK72" s="119"/>
      <c r="AL72" s="120"/>
      <c r="AR72" s="7"/>
      <c r="AS72" s="8"/>
    </row>
    <row r="73" ht="12.75" customHeight="1">
      <c r="E73" s="121"/>
      <c r="F73" s="122">
        <f>SUM(F72:G72)/D72</f>
        <v>0.6666666667</v>
      </c>
      <c r="G73" s="123"/>
      <c r="H73" s="122">
        <f>SUM(H72:K72)/D72</f>
        <v>0.3333333333</v>
      </c>
      <c r="I73" s="123"/>
      <c r="J73" s="123"/>
      <c r="K73" s="123"/>
      <c r="L73" s="124">
        <f>L72/D72</f>
        <v>0</v>
      </c>
      <c r="M73" s="124">
        <f>M72/D72</f>
        <v>0</v>
      </c>
      <c r="N73" s="124">
        <f>N72/D72</f>
        <v>0.4</v>
      </c>
      <c r="O73" s="124">
        <f>O72/D72</f>
        <v>0</v>
      </c>
      <c r="P73" s="124">
        <f>P72/D72</f>
        <v>0</v>
      </c>
      <c r="Q73" s="124">
        <f>Q72/D72</f>
        <v>0</v>
      </c>
      <c r="R73" s="124">
        <f>R72/D72</f>
        <v>0.3333333333</v>
      </c>
      <c r="S73" s="124">
        <f>S72/D72</f>
        <v>0.2666666667</v>
      </c>
      <c r="T73" s="124">
        <f>T72/D72</f>
        <v>0</v>
      </c>
      <c r="U73" s="124">
        <f>U72/D72</f>
        <v>0</v>
      </c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R73" s="7"/>
      <c r="AS73" s="8"/>
    </row>
    <row r="74" ht="12.75" customHeight="1">
      <c r="E74" s="121"/>
      <c r="F74" s="125"/>
      <c r="G74" s="125"/>
      <c r="H74" s="125"/>
      <c r="I74" s="125"/>
      <c r="J74" s="125"/>
      <c r="K74" s="125"/>
      <c r="L74" s="124" t="s">
        <v>42</v>
      </c>
      <c r="M74" s="124">
        <f>SUM(L72+N72)/D72</f>
        <v>0.4</v>
      </c>
      <c r="N74" s="124" t="s">
        <v>43</v>
      </c>
      <c r="O74" s="124">
        <f>SUM(M72+O72)/D72</f>
        <v>0</v>
      </c>
      <c r="P74" s="124"/>
      <c r="Q74" s="124"/>
      <c r="R74" s="124"/>
      <c r="S74" s="124"/>
      <c r="T74" s="124"/>
      <c r="U74" s="124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R74" s="7"/>
      <c r="AS74" s="8"/>
    </row>
    <row r="75" ht="12.75" customHeight="1">
      <c r="E75" s="121"/>
      <c r="F75" s="125"/>
      <c r="G75" s="125"/>
      <c r="H75" s="125"/>
      <c r="I75" s="125"/>
      <c r="J75" s="125"/>
      <c r="K75" s="125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R75" s="7"/>
      <c r="AS75" s="8"/>
    </row>
    <row r="76" ht="12.75" customHeight="1">
      <c r="A76" s="16"/>
      <c r="B76" s="126" t="s">
        <v>3</v>
      </c>
      <c r="C76" s="127"/>
      <c r="D76" s="128"/>
      <c r="E76" s="129"/>
      <c r="F76" s="129" t="s">
        <v>4</v>
      </c>
      <c r="G76" s="130"/>
      <c r="H76" s="131"/>
      <c r="I76" s="131"/>
      <c r="J76" s="131"/>
      <c r="K76" s="132"/>
      <c r="L76" s="185" t="s">
        <v>5</v>
      </c>
      <c r="M76" s="133"/>
      <c r="N76" s="133"/>
      <c r="O76" s="134"/>
      <c r="P76" s="134"/>
      <c r="Q76" s="134"/>
      <c r="R76" s="134"/>
      <c r="S76" s="134"/>
      <c r="T76" s="134"/>
      <c r="U76" s="135"/>
      <c r="V76" s="136" t="s">
        <v>6</v>
      </c>
      <c r="W76" s="137"/>
      <c r="X76" s="138"/>
      <c r="Y76" s="138"/>
      <c r="Z76" s="138"/>
      <c r="AA76" s="138"/>
      <c r="AB76" s="138"/>
      <c r="AC76" s="139"/>
      <c r="AD76" s="31" t="s">
        <v>7</v>
      </c>
      <c r="AE76" s="32"/>
      <c r="AF76" s="33"/>
      <c r="AG76" s="126" t="s">
        <v>8</v>
      </c>
      <c r="AH76" s="127"/>
      <c r="AI76" s="140"/>
      <c r="AJ76" s="140"/>
      <c r="AK76" s="140"/>
      <c r="AL76" s="128"/>
      <c r="AR76" s="7"/>
      <c r="AS76" s="8"/>
    </row>
    <row r="77" ht="12.75" customHeight="1">
      <c r="A77" s="16"/>
      <c r="B77" s="35" t="s">
        <v>61</v>
      </c>
      <c r="C77" s="16" t="s">
        <v>62</v>
      </c>
      <c r="D77" s="34"/>
      <c r="E77" s="36" t="s">
        <v>11</v>
      </c>
      <c r="F77" s="37" t="s">
        <v>12</v>
      </c>
      <c r="G77" s="38" t="s">
        <v>13</v>
      </c>
      <c r="H77" s="38" t="s">
        <v>14</v>
      </c>
      <c r="I77" s="39" t="s">
        <v>15</v>
      </c>
      <c r="J77" s="39" t="s">
        <v>16</v>
      </c>
      <c r="K77" s="141" t="s">
        <v>17</v>
      </c>
      <c r="L77" s="142" t="s">
        <v>18</v>
      </c>
      <c r="M77" s="143" t="s">
        <v>18</v>
      </c>
      <c r="N77" s="143" t="s">
        <v>19</v>
      </c>
      <c r="O77" s="143" t="s">
        <v>19</v>
      </c>
      <c r="P77" s="143" t="s">
        <v>20</v>
      </c>
      <c r="Q77" s="143" t="s">
        <v>21</v>
      </c>
      <c r="R77" s="143" t="s">
        <v>22</v>
      </c>
      <c r="S77" s="143" t="s">
        <v>23</v>
      </c>
      <c r="T77" s="143" t="s">
        <v>24</v>
      </c>
      <c r="U77" s="144" t="s">
        <v>25</v>
      </c>
      <c r="V77" s="145" t="s">
        <v>26</v>
      </c>
      <c r="W77" s="146" t="s">
        <v>27</v>
      </c>
      <c r="X77" s="147" t="s">
        <v>22</v>
      </c>
      <c r="Y77" s="148" t="s">
        <v>23</v>
      </c>
      <c r="Z77" s="147" t="s">
        <v>28</v>
      </c>
      <c r="AA77" s="47" t="s">
        <v>29</v>
      </c>
      <c r="AB77" s="147" t="s">
        <v>30</v>
      </c>
      <c r="AC77" s="149" t="s">
        <v>31</v>
      </c>
      <c r="AD77" s="49" t="s">
        <v>32</v>
      </c>
      <c r="AE77" s="50" t="s">
        <v>33</v>
      </c>
      <c r="AF77" s="51" t="s">
        <v>34</v>
      </c>
      <c r="AG77" s="35"/>
      <c r="AH77" s="16"/>
      <c r="AI77" s="16"/>
      <c r="AJ77" s="16"/>
      <c r="AK77" s="16"/>
      <c r="AL77" s="34"/>
      <c r="AR77" s="7"/>
      <c r="AS77" s="8"/>
    </row>
    <row r="78" ht="12.75" customHeight="1">
      <c r="A78" s="18" t="s">
        <v>38</v>
      </c>
      <c r="B78" s="17" t="s">
        <v>39</v>
      </c>
      <c r="C78" s="18" t="s">
        <v>40</v>
      </c>
      <c r="D78" s="150" t="s">
        <v>41</v>
      </c>
      <c r="E78" s="36"/>
      <c r="F78" s="168"/>
      <c r="G78" s="169"/>
      <c r="H78" s="169"/>
      <c r="I78" s="169"/>
      <c r="J78" s="169"/>
      <c r="K78" s="170"/>
      <c r="L78" s="186" t="s">
        <v>42</v>
      </c>
      <c r="M78" s="153" t="s">
        <v>43</v>
      </c>
      <c r="N78" s="153" t="s">
        <v>42</v>
      </c>
      <c r="O78" s="153" t="s">
        <v>43</v>
      </c>
      <c r="P78" s="153" t="s">
        <v>44</v>
      </c>
      <c r="Q78" s="153"/>
      <c r="R78" s="153" t="s">
        <v>21</v>
      </c>
      <c r="S78" s="153" t="s">
        <v>45</v>
      </c>
      <c r="T78" s="153"/>
      <c r="U78" s="154" t="s">
        <v>46</v>
      </c>
      <c r="V78" s="155" t="s">
        <v>27</v>
      </c>
      <c r="W78" s="156"/>
      <c r="X78" s="157" t="s">
        <v>45</v>
      </c>
      <c r="Y78" s="158" t="s">
        <v>45</v>
      </c>
      <c r="Z78" s="157"/>
      <c r="AA78" s="61"/>
      <c r="AB78" s="157" t="s">
        <v>47</v>
      </c>
      <c r="AC78" s="159" t="s">
        <v>48</v>
      </c>
      <c r="AD78" s="63"/>
      <c r="AE78" s="64"/>
      <c r="AF78" s="51"/>
      <c r="AG78" s="160"/>
      <c r="AH78" s="161"/>
      <c r="AI78" s="161"/>
      <c r="AJ78" s="161"/>
      <c r="AK78" s="161"/>
      <c r="AL78" s="162"/>
      <c r="AR78" s="7"/>
      <c r="AS78" s="8"/>
    </row>
    <row r="79" ht="12.75" customHeight="1">
      <c r="A79" s="66">
        <v>25.0</v>
      </c>
      <c r="B79" s="79">
        <f>(C70+1)</f>
        <v>45579</v>
      </c>
      <c r="C79" s="68">
        <f t="shared" ref="C79:C82" si="69">(B79+6)</f>
        <v>45585</v>
      </c>
      <c r="D79" s="69">
        <v>2023.0</v>
      </c>
      <c r="E79" s="70">
        <f t="shared" ref="E79:E82" si="70">SUM(F79:K79)</f>
        <v>0</v>
      </c>
      <c r="F79" s="71">
        <f>'W25'!C18</f>
        <v>0</v>
      </c>
      <c r="G79" s="71">
        <f>'W25'!D18</f>
        <v>0</v>
      </c>
      <c r="H79" s="71">
        <f>'W25'!E18</f>
        <v>0</v>
      </c>
      <c r="I79" s="71">
        <f>'W25'!F18</f>
        <v>0</v>
      </c>
      <c r="J79" s="71">
        <f>'W25'!G18</f>
        <v>0</v>
      </c>
      <c r="K79" s="71">
        <f>'W25'!H18</f>
        <v>0</v>
      </c>
      <c r="L79" s="71">
        <f>'W25'!I18</f>
        <v>0</v>
      </c>
      <c r="M79" s="71">
        <f>'W25'!J18</f>
        <v>0</v>
      </c>
      <c r="N79" s="71">
        <f>'W25'!K18</f>
        <v>0</v>
      </c>
      <c r="O79" s="71">
        <f>'W25'!L18</f>
        <v>0</v>
      </c>
      <c r="P79" s="71">
        <f>'W25'!M18</f>
        <v>0</v>
      </c>
      <c r="Q79" s="71">
        <f>'W25'!N18</f>
        <v>0</v>
      </c>
      <c r="R79" s="71">
        <f>'W25'!O18</f>
        <v>0</v>
      </c>
      <c r="S79" s="71">
        <f>'W25'!P18</f>
        <v>0</v>
      </c>
      <c r="T79" s="71">
        <f>'W25'!Q18</f>
        <v>0</v>
      </c>
      <c r="U79" s="71">
        <f>'W25'!R18</f>
        <v>0</v>
      </c>
      <c r="V79" s="71">
        <f>'W25'!S18</f>
        <v>0</v>
      </c>
      <c r="W79" s="71">
        <f>'W25'!T18</f>
        <v>0</v>
      </c>
      <c r="X79" s="71">
        <f>'W25'!U18</f>
        <v>0</v>
      </c>
      <c r="Y79" s="71">
        <f>'W25'!V18</f>
        <v>0</v>
      </c>
      <c r="Z79" s="71">
        <f>'W25'!W18</f>
        <v>0</v>
      </c>
      <c r="AA79" s="71">
        <f>'W25'!X18</f>
        <v>0</v>
      </c>
      <c r="AB79" s="71">
        <f>'W25'!Y18</f>
        <v>0</v>
      </c>
      <c r="AC79" s="71">
        <f>'W25'!Z18</f>
        <v>0</v>
      </c>
      <c r="AD79" s="74" t="str">
        <f>CELL("CONTENTS",'W25'!AA18)</f>
        <v>#DIV/0!</v>
      </c>
      <c r="AE79" s="75" t="str">
        <f>CELL("CONTENTS",'W25'!AB18)</f>
        <v>#DIV/0!</v>
      </c>
      <c r="AF79" s="76" t="str">
        <f>CELL("CONTENTS",'W25'!AC18)</f>
        <v>#DIV/0!</v>
      </c>
      <c r="AG79" s="181"/>
      <c r="AH79" s="77"/>
      <c r="AI79" s="77"/>
      <c r="AJ79" s="77"/>
      <c r="AK79" s="77"/>
      <c r="AL79" s="78"/>
      <c r="AR79" s="7"/>
      <c r="AS79" s="8"/>
    </row>
    <row r="80" ht="12.75" customHeight="1">
      <c r="A80" s="66">
        <v>26.0</v>
      </c>
      <c r="B80" s="79">
        <f t="shared" ref="B80:B82" si="71">(C79+1)</f>
        <v>45586</v>
      </c>
      <c r="C80" s="68">
        <f t="shared" si="69"/>
        <v>45592</v>
      </c>
      <c r="D80" s="69">
        <v>2023.0</v>
      </c>
      <c r="E80" s="70">
        <f t="shared" si="70"/>
        <v>0</v>
      </c>
      <c r="F80" s="80">
        <f>'W26'!C18</f>
        <v>0</v>
      </c>
      <c r="G80" s="80">
        <f>'W26'!D18</f>
        <v>0</v>
      </c>
      <c r="H80" s="80">
        <f>'W26'!E18</f>
        <v>0</v>
      </c>
      <c r="I80" s="80">
        <f>'W26'!F18</f>
        <v>0</v>
      </c>
      <c r="J80" s="80">
        <f>'W26'!G18</f>
        <v>0</v>
      </c>
      <c r="K80" s="80">
        <f>'W26'!H18</f>
        <v>0</v>
      </c>
      <c r="L80" s="80">
        <f>'W26'!I18</f>
        <v>0</v>
      </c>
      <c r="M80" s="80">
        <f>'W26'!J18</f>
        <v>0</v>
      </c>
      <c r="N80" s="80">
        <f>'W26'!K18</f>
        <v>0</v>
      </c>
      <c r="O80" s="80">
        <f>'W26'!L18</f>
        <v>0</v>
      </c>
      <c r="P80" s="80">
        <f>'W26'!M18</f>
        <v>0</v>
      </c>
      <c r="Q80" s="80">
        <f>'W26'!N18</f>
        <v>0</v>
      </c>
      <c r="R80" s="80">
        <f>'W26'!O18</f>
        <v>0</v>
      </c>
      <c r="S80" s="80">
        <f>'W26'!P18</f>
        <v>0</v>
      </c>
      <c r="T80" s="80">
        <f>'W26'!Q18</f>
        <v>0</v>
      </c>
      <c r="U80" s="80">
        <f>'W26'!R18</f>
        <v>0</v>
      </c>
      <c r="V80" s="80">
        <f>'W26'!S18</f>
        <v>0</v>
      </c>
      <c r="W80" s="80">
        <f>'W26'!T18</f>
        <v>0</v>
      </c>
      <c r="X80" s="80">
        <f>'W26'!U18</f>
        <v>0</v>
      </c>
      <c r="Y80" s="80">
        <f>'W26'!V18</f>
        <v>0</v>
      </c>
      <c r="Z80" s="80">
        <f>'W26'!W18</f>
        <v>0</v>
      </c>
      <c r="AA80" s="80">
        <f>'W26'!X18</f>
        <v>0</v>
      </c>
      <c r="AB80" s="80">
        <f>'W26'!Y18</f>
        <v>0</v>
      </c>
      <c r="AC80" s="80">
        <f>'W26'!Z18</f>
        <v>0</v>
      </c>
      <c r="AD80" s="83" t="str">
        <f>CELL("CONTENTS",'W26'!AA18)</f>
        <v>#DIV/0!</v>
      </c>
      <c r="AE80" s="84" t="str">
        <f>CELL("CONTENTS",'W26'!AB18)</f>
        <v>#DIV/0!</v>
      </c>
      <c r="AF80" s="85" t="str">
        <f>CELL("CONTENTS",'W26'!AC18)</f>
        <v>#DIV/0!</v>
      </c>
      <c r="AG80" s="182"/>
      <c r="AH80" s="86"/>
      <c r="AI80" s="86"/>
      <c r="AJ80" s="86"/>
      <c r="AK80" s="86"/>
      <c r="AL80" s="87"/>
      <c r="AR80" s="7"/>
      <c r="AS80" s="8"/>
    </row>
    <row r="81" ht="12.75" customHeight="1">
      <c r="A81" s="66">
        <v>27.0</v>
      </c>
      <c r="B81" s="79">
        <f t="shared" si="71"/>
        <v>45593</v>
      </c>
      <c r="C81" s="68">
        <f t="shared" si="69"/>
        <v>45599</v>
      </c>
      <c r="D81" s="69">
        <v>2023.0</v>
      </c>
      <c r="E81" s="70">
        <f t="shared" si="70"/>
        <v>0</v>
      </c>
      <c r="F81" s="80">
        <f>'W27'!C18</f>
        <v>0</v>
      </c>
      <c r="G81" s="80">
        <f>'W27'!D18</f>
        <v>0</v>
      </c>
      <c r="H81" s="80">
        <f>'W27'!E18</f>
        <v>0</v>
      </c>
      <c r="I81" s="80">
        <f>'W27'!F18</f>
        <v>0</v>
      </c>
      <c r="J81" s="80">
        <f>'W27'!G18</f>
        <v>0</v>
      </c>
      <c r="K81" s="80">
        <f>'W27'!H18</f>
        <v>0</v>
      </c>
      <c r="L81" s="80">
        <f>'W27'!I18</f>
        <v>0</v>
      </c>
      <c r="M81" s="80">
        <f>'W27'!J18</f>
        <v>0</v>
      </c>
      <c r="N81" s="80">
        <f>'W27'!K18</f>
        <v>0</v>
      </c>
      <c r="O81" s="80">
        <f>'W27'!L18</f>
        <v>0</v>
      </c>
      <c r="P81" s="80">
        <f>'W27'!M18</f>
        <v>0</v>
      </c>
      <c r="Q81" s="80">
        <f>'W27'!N18</f>
        <v>0</v>
      </c>
      <c r="R81" s="80">
        <f>'W27'!O18</f>
        <v>0</v>
      </c>
      <c r="S81" s="80">
        <f>'W27'!P18</f>
        <v>0</v>
      </c>
      <c r="T81" s="80">
        <f>'W27'!Q18</f>
        <v>0</v>
      </c>
      <c r="U81" s="80">
        <f>'W27'!R18</f>
        <v>0</v>
      </c>
      <c r="V81" s="80">
        <f>'W27'!S18</f>
        <v>0</v>
      </c>
      <c r="W81" s="80">
        <f>'W27'!T18</f>
        <v>0</v>
      </c>
      <c r="X81" s="80">
        <f>'W27'!U18</f>
        <v>0</v>
      </c>
      <c r="Y81" s="80">
        <f>'W27'!V18</f>
        <v>0</v>
      </c>
      <c r="Z81" s="80">
        <f>'W27'!W18</f>
        <v>0</v>
      </c>
      <c r="AA81" s="80">
        <f>'W27'!X18</f>
        <v>0</v>
      </c>
      <c r="AB81" s="80">
        <f>'W27'!Y18</f>
        <v>0</v>
      </c>
      <c r="AC81" s="80">
        <f>'W27'!Z18</f>
        <v>0</v>
      </c>
      <c r="AD81" s="83" t="str">
        <f>CELL("CONTENTS",'W27'!AA18)</f>
        <v>#DIV/0!</v>
      </c>
      <c r="AE81" s="84" t="str">
        <f>CELL("CONTENTS",'W27'!AB18)</f>
        <v>#DIV/0!</v>
      </c>
      <c r="AF81" s="85" t="str">
        <f>CELL("CONTENTS",'W27'!AC18)</f>
        <v>#DIV/0!</v>
      </c>
      <c r="AG81" s="182"/>
      <c r="AH81" s="86"/>
      <c r="AI81" s="86"/>
      <c r="AJ81" s="86"/>
      <c r="AK81" s="86"/>
      <c r="AL81" s="87"/>
      <c r="AR81" s="7"/>
      <c r="AS81" s="8"/>
    </row>
    <row r="82" ht="12.75" customHeight="1">
      <c r="A82" s="66">
        <v>28.0</v>
      </c>
      <c r="B82" s="79">
        <f t="shared" si="71"/>
        <v>45600</v>
      </c>
      <c r="C82" s="68">
        <f t="shared" si="69"/>
        <v>45606</v>
      </c>
      <c r="D82" s="69">
        <v>2023.0</v>
      </c>
      <c r="E82" s="70">
        <f t="shared" si="70"/>
        <v>0</v>
      </c>
      <c r="F82" s="88">
        <f>'W28'!C18</f>
        <v>0</v>
      </c>
      <c r="G82" s="88">
        <f>'W28'!D18</f>
        <v>0</v>
      </c>
      <c r="H82" s="88">
        <f>'W28'!E18</f>
        <v>0</v>
      </c>
      <c r="I82" s="88">
        <f>'W28'!F18</f>
        <v>0</v>
      </c>
      <c r="J82" s="88">
        <f>'W28'!G18</f>
        <v>0</v>
      </c>
      <c r="K82" s="88">
        <f>'W28'!H18</f>
        <v>0</v>
      </c>
      <c r="L82" s="88">
        <f>'W28'!I18</f>
        <v>0</v>
      </c>
      <c r="M82" s="88">
        <f>'W28'!J18</f>
        <v>0</v>
      </c>
      <c r="N82" s="88">
        <f>'W28'!K18</f>
        <v>0</v>
      </c>
      <c r="O82" s="88">
        <f>'W28'!L18</f>
        <v>0</v>
      </c>
      <c r="P82" s="88">
        <f>'W28'!M18</f>
        <v>0</v>
      </c>
      <c r="Q82" s="88">
        <f>'W28'!N18</f>
        <v>0</v>
      </c>
      <c r="R82" s="88">
        <f>'W28'!O18</f>
        <v>0</v>
      </c>
      <c r="S82" s="88">
        <f>'W28'!P18</f>
        <v>0</v>
      </c>
      <c r="T82" s="88">
        <f>'W28'!Q18</f>
        <v>0</v>
      </c>
      <c r="U82" s="88">
        <f>'W28'!R18</f>
        <v>0</v>
      </c>
      <c r="V82" s="88">
        <f>'W28'!S18</f>
        <v>0</v>
      </c>
      <c r="W82" s="88">
        <f>'W28'!T18</f>
        <v>0</v>
      </c>
      <c r="X82" s="88">
        <f>'W28'!U18</f>
        <v>0</v>
      </c>
      <c r="Y82" s="88">
        <f>'W28'!V18</f>
        <v>0</v>
      </c>
      <c r="Z82" s="88">
        <f>'W28'!W18</f>
        <v>0</v>
      </c>
      <c r="AA82" s="88">
        <f>'W28'!X18</f>
        <v>0</v>
      </c>
      <c r="AB82" s="88">
        <f>'W28'!Y18</f>
        <v>0</v>
      </c>
      <c r="AC82" s="88">
        <f>'W28'!Z18</f>
        <v>0</v>
      </c>
      <c r="AD82" s="163" t="str">
        <f>CELL("CONTENTS",'W28'!AA18)</f>
        <v>#DIV/0!</v>
      </c>
      <c r="AE82" s="164" t="str">
        <f>CELL("CONTENTS",'W28'!AB18)</f>
        <v>#DIV/0!</v>
      </c>
      <c r="AF82" s="165" t="str">
        <f>CELL("CONTENTS",'W28'!AC18)</f>
        <v>#DIV/0!</v>
      </c>
      <c r="AG82" s="183"/>
      <c r="AH82" s="95"/>
      <c r="AI82" s="95"/>
      <c r="AJ82" s="95"/>
      <c r="AK82" s="95"/>
      <c r="AL82" s="96"/>
      <c r="AM82" s="167"/>
      <c r="AN82" s="167"/>
      <c r="AO82" s="167"/>
      <c r="AP82" s="167"/>
      <c r="AQ82" s="167"/>
      <c r="AR82" s="7"/>
      <c r="AS82" s="8"/>
      <c r="AT82" s="167"/>
      <c r="AU82" s="167"/>
      <c r="AV82" s="167"/>
      <c r="AW82" s="167"/>
      <c r="AX82" s="167"/>
      <c r="AY82" s="167"/>
      <c r="AZ82" s="167"/>
    </row>
    <row r="83" ht="12.75" customHeight="1">
      <c r="B83" s="97" t="s">
        <v>49</v>
      </c>
      <c r="C83" s="98"/>
      <c r="D83" s="99">
        <f>SUM(F83:K83)</f>
        <v>0</v>
      </c>
      <c r="E83" s="100"/>
      <c r="F83" s="101">
        <f t="shared" ref="F83:AC83" si="72">SUM(F79:F82)</f>
        <v>0</v>
      </c>
      <c r="G83" s="102">
        <f t="shared" si="72"/>
        <v>0</v>
      </c>
      <c r="H83" s="102">
        <f t="shared" si="72"/>
        <v>0</v>
      </c>
      <c r="I83" s="103">
        <f t="shared" si="72"/>
        <v>0</v>
      </c>
      <c r="J83" s="102">
        <f t="shared" si="72"/>
        <v>0</v>
      </c>
      <c r="K83" s="104">
        <f t="shared" si="72"/>
        <v>0</v>
      </c>
      <c r="L83" s="105">
        <f t="shared" si="72"/>
        <v>0</v>
      </c>
      <c r="M83" s="102">
        <f t="shared" si="72"/>
        <v>0</v>
      </c>
      <c r="N83" s="102">
        <f t="shared" si="72"/>
        <v>0</v>
      </c>
      <c r="O83" s="102">
        <f t="shared" si="72"/>
        <v>0</v>
      </c>
      <c r="P83" s="102">
        <f t="shared" si="72"/>
        <v>0</v>
      </c>
      <c r="Q83" s="102">
        <f t="shared" si="72"/>
        <v>0</v>
      </c>
      <c r="R83" s="102">
        <f t="shared" si="72"/>
        <v>0</v>
      </c>
      <c r="S83" s="102">
        <f t="shared" si="72"/>
        <v>0</v>
      </c>
      <c r="T83" s="102">
        <f t="shared" si="72"/>
        <v>0</v>
      </c>
      <c r="U83" s="104">
        <f t="shared" si="72"/>
        <v>0</v>
      </c>
      <c r="V83" s="101">
        <f t="shared" si="72"/>
        <v>0</v>
      </c>
      <c r="W83" s="102">
        <f t="shared" si="72"/>
        <v>0</v>
      </c>
      <c r="X83" s="102">
        <f t="shared" si="72"/>
        <v>0</v>
      </c>
      <c r="Y83" s="102">
        <f t="shared" si="72"/>
        <v>0</v>
      </c>
      <c r="Z83" s="102">
        <f t="shared" si="72"/>
        <v>0</v>
      </c>
      <c r="AA83" s="102">
        <f t="shared" si="72"/>
        <v>0</v>
      </c>
      <c r="AB83" s="102">
        <f t="shared" si="72"/>
        <v>0</v>
      </c>
      <c r="AC83" s="103">
        <f t="shared" si="72"/>
        <v>0</v>
      </c>
      <c r="AD83" s="106" t="str">
        <f t="shared" ref="AD83:AF83" si="73">AVERAGE(AD79:AD82)</f>
        <v>#DIV/0!</v>
      </c>
      <c r="AE83" s="107" t="str">
        <f t="shared" si="73"/>
        <v>#DIV/0!</v>
      </c>
      <c r="AF83" s="108" t="str">
        <f t="shared" si="73"/>
        <v>#DIV/0!</v>
      </c>
      <c r="AG83" s="184"/>
      <c r="AH83" s="109"/>
      <c r="AI83" s="109"/>
      <c r="AJ83" s="109"/>
      <c r="AK83" s="109"/>
      <c r="AL83" s="110"/>
      <c r="AR83" s="7"/>
      <c r="AS83" s="8"/>
    </row>
    <row r="84" ht="12.75" customHeight="1">
      <c r="B84" s="111" t="s">
        <v>50</v>
      </c>
      <c r="C84" s="112"/>
      <c r="D84" s="113">
        <f>D72+D83</f>
        <v>0.15625</v>
      </c>
      <c r="E84" s="114"/>
      <c r="F84" s="101">
        <f t="shared" ref="F84:AC84" si="74">F83+F72</f>
        <v>0.1041666667</v>
      </c>
      <c r="G84" s="101">
        <f t="shared" si="74"/>
        <v>0</v>
      </c>
      <c r="H84" s="101">
        <f t="shared" si="74"/>
        <v>0.01041666667</v>
      </c>
      <c r="I84" s="101">
        <f t="shared" si="74"/>
        <v>0</v>
      </c>
      <c r="J84" s="101">
        <f t="shared" si="74"/>
        <v>0</v>
      </c>
      <c r="K84" s="101">
        <f t="shared" si="74"/>
        <v>0.04166666667</v>
      </c>
      <c r="L84" s="101">
        <f t="shared" si="74"/>
        <v>0</v>
      </c>
      <c r="M84" s="101">
        <f t="shared" si="74"/>
        <v>0</v>
      </c>
      <c r="N84" s="101">
        <f t="shared" si="74"/>
        <v>0.0625</v>
      </c>
      <c r="O84" s="101">
        <f t="shared" si="74"/>
        <v>0</v>
      </c>
      <c r="P84" s="101">
        <f t="shared" si="74"/>
        <v>0</v>
      </c>
      <c r="Q84" s="101">
        <f t="shared" si="74"/>
        <v>0</v>
      </c>
      <c r="R84" s="101">
        <f t="shared" si="74"/>
        <v>0.05208333333</v>
      </c>
      <c r="S84" s="101">
        <f t="shared" si="74"/>
        <v>0.04166666667</v>
      </c>
      <c r="T84" s="101">
        <f t="shared" si="74"/>
        <v>0</v>
      </c>
      <c r="U84" s="101">
        <f t="shared" si="74"/>
        <v>0</v>
      </c>
      <c r="V84" s="101">
        <f t="shared" si="74"/>
        <v>0</v>
      </c>
      <c r="W84" s="101">
        <f t="shared" si="74"/>
        <v>0.0625</v>
      </c>
      <c r="X84" s="101">
        <f t="shared" si="74"/>
        <v>0</v>
      </c>
      <c r="Y84" s="101">
        <f t="shared" si="74"/>
        <v>0.04166666667</v>
      </c>
      <c r="Z84" s="101">
        <f t="shared" si="74"/>
        <v>0.01041666667</v>
      </c>
      <c r="AA84" s="101">
        <f t="shared" si="74"/>
        <v>0</v>
      </c>
      <c r="AB84" s="101">
        <f t="shared" si="74"/>
        <v>0.04166666667</v>
      </c>
      <c r="AC84" s="101">
        <f t="shared" si="74"/>
        <v>0</v>
      </c>
      <c r="AD84" s="178" t="str">
        <f t="shared" ref="AD84:AF84" si="75">AVERAGE(AD35+AD23+AD11+AD4+AD59+AD71+AD83)</f>
        <v>#DIV/0!</v>
      </c>
      <c r="AE84" s="179" t="str">
        <f t="shared" si="75"/>
        <v>#DIV/0!</v>
      </c>
      <c r="AF84" s="180" t="str">
        <f t="shared" si="75"/>
        <v>#DIV/0!</v>
      </c>
      <c r="AG84" s="118"/>
      <c r="AH84" s="119"/>
      <c r="AI84" s="119"/>
      <c r="AJ84" s="119"/>
      <c r="AK84" s="119"/>
      <c r="AL84" s="120"/>
      <c r="AR84" s="7"/>
      <c r="AS84" s="8"/>
    </row>
    <row r="85" ht="12.75" customHeight="1">
      <c r="E85" s="121"/>
      <c r="F85" s="122">
        <f>SUM(F84:G84)/D84</f>
        <v>0.6666666667</v>
      </c>
      <c r="G85" s="123"/>
      <c r="H85" s="122">
        <f>SUM(H84:K84)/D84</f>
        <v>0.3333333333</v>
      </c>
      <c r="I85" s="123"/>
      <c r="J85" s="123"/>
      <c r="K85" s="123"/>
      <c r="L85" s="124">
        <f>L84/D84</f>
        <v>0</v>
      </c>
      <c r="M85" s="124">
        <f>M84/D84</f>
        <v>0</v>
      </c>
      <c r="N85" s="124">
        <f>N84/D84</f>
        <v>0.4</v>
      </c>
      <c r="O85" s="124">
        <f>O84/D84</f>
        <v>0</v>
      </c>
      <c r="P85" s="124">
        <f>P84/D84</f>
        <v>0</v>
      </c>
      <c r="Q85" s="124">
        <f>Q84/D84</f>
        <v>0</v>
      </c>
      <c r="R85" s="124">
        <f>R84/D84</f>
        <v>0.3333333333</v>
      </c>
      <c r="S85" s="124">
        <f>S84/D84</f>
        <v>0.2666666667</v>
      </c>
      <c r="T85" s="124">
        <f>T84/D84</f>
        <v>0</v>
      </c>
      <c r="U85" s="124">
        <f>U84/D84</f>
        <v>0</v>
      </c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R85" s="7"/>
      <c r="AS85" s="8"/>
    </row>
    <row r="86" ht="12.75" customHeight="1">
      <c r="E86" s="121"/>
      <c r="F86" s="125"/>
      <c r="G86" s="125"/>
      <c r="H86" s="125"/>
      <c r="I86" s="125"/>
      <c r="J86" s="125"/>
      <c r="K86" s="125"/>
      <c r="L86" s="124" t="s">
        <v>42</v>
      </c>
      <c r="M86" s="124">
        <f>SUM(L84+N84)/D84</f>
        <v>0.4</v>
      </c>
      <c r="N86" s="124" t="s">
        <v>43</v>
      </c>
      <c r="O86" s="124">
        <f>SUM(M84+O84)/D84</f>
        <v>0</v>
      </c>
      <c r="P86" s="124"/>
      <c r="Q86" s="124"/>
      <c r="R86" s="124"/>
      <c r="S86" s="124"/>
      <c r="T86" s="124"/>
      <c r="U86" s="124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R86" s="7"/>
      <c r="AS86" s="8"/>
    </row>
    <row r="87" ht="12.75" customHeight="1">
      <c r="E87" s="121"/>
      <c r="F87" s="125"/>
      <c r="G87" s="125"/>
      <c r="H87" s="125"/>
      <c r="I87" s="125"/>
      <c r="J87" s="125"/>
      <c r="K87" s="125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R87" s="7"/>
      <c r="AS87" s="8"/>
    </row>
    <row r="88" ht="12.75" customHeight="1">
      <c r="A88" s="16"/>
      <c r="B88" s="126" t="s">
        <v>3</v>
      </c>
      <c r="C88" s="127"/>
      <c r="D88" s="128"/>
      <c r="E88" s="129"/>
      <c r="F88" s="129" t="s">
        <v>4</v>
      </c>
      <c r="G88" s="130"/>
      <c r="H88" s="131"/>
      <c r="I88" s="131"/>
      <c r="J88" s="131"/>
      <c r="K88" s="132"/>
      <c r="L88" s="185" t="s">
        <v>5</v>
      </c>
      <c r="M88" s="133"/>
      <c r="N88" s="133"/>
      <c r="O88" s="134"/>
      <c r="P88" s="134"/>
      <c r="Q88" s="134"/>
      <c r="R88" s="134"/>
      <c r="S88" s="134"/>
      <c r="T88" s="134"/>
      <c r="U88" s="135"/>
      <c r="V88" s="136" t="s">
        <v>6</v>
      </c>
      <c r="W88" s="137"/>
      <c r="X88" s="138"/>
      <c r="Y88" s="138"/>
      <c r="Z88" s="138"/>
      <c r="AA88" s="138"/>
      <c r="AB88" s="138"/>
      <c r="AC88" s="139"/>
      <c r="AD88" s="31" t="s">
        <v>7</v>
      </c>
      <c r="AE88" s="32"/>
      <c r="AF88" s="33"/>
      <c r="AG88" s="126" t="s">
        <v>8</v>
      </c>
      <c r="AH88" s="127"/>
      <c r="AI88" s="140"/>
      <c r="AJ88" s="140"/>
      <c r="AK88" s="140"/>
      <c r="AL88" s="128"/>
      <c r="AR88" s="7"/>
      <c r="AS88" s="8"/>
    </row>
    <row r="89" ht="12.75" customHeight="1">
      <c r="A89" s="16"/>
      <c r="B89" s="35" t="s">
        <v>63</v>
      </c>
      <c r="C89" s="16" t="s">
        <v>64</v>
      </c>
      <c r="D89" s="34"/>
      <c r="E89" s="36" t="s">
        <v>11</v>
      </c>
      <c r="F89" s="37" t="s">
        <v>12</v>
      </c>
      <c r="G89" s="38" t="s">
        <v>13</v>
      </c>
      <c r="H89" s="38" t="s">
        <v>14</v>
      </c>
      <c r="I89" s="39" t="s">
        <v>15</v>
      </c>
      <c r="J89" s="39" t="s">
        <v>16</v>
      </c>
      <c r="K89" s="141" t="s">
        <v>17</v>
      </c>
      <c r="L89" s="142" t="s">
        <v>18</v>
      </c>
      <c r="M89" s="143" t="s">
        <v>18</v>
      </c>
      <c r="N89" s="143" t="s">
        <v>19</v>
      </c>
      <c r="O89" s="143" t="s">
        <v>19</v>
      </c>
      <c r="P89" s="143" t="s">
        <v>20</v>
      </c>
      <c r="Q89" s="143" t="s">
        <v>21</v>
      </c>
      <c r="R89" s="143" t="s">
        <v>22</v>
      </c>
      <c r="S89" s="143" t="s">
        <v>23</v>
      </c>
      <c r="T89" s="143" t="s">
        <v>24</v>
      </c>
      <c r="U89" s="144" t="s">
        <v>25</v>
      </c>
      <c r="V89" s="145" t="s">
        <v>26</v>
      </c>
      <c r="W89" s="146" t="s">
        <v>27</v>
      </c>
      <c r="X89" s="147" t="s">
        <v>22</v>
      </c>
      <c r="Y89" s="148" t="s">
        <v>23</v>
      </c>
      <c r="Z89" s="147" t="s">
        <v>28</v>
      </c>
      <c r="AA89" s="47" t="s">
        <v>29</v>
      </c>
      <c r="AB89" s="147" t="s">
        <v>30</v>
      </c>
      <c r="AC89" s="149" t="s">
        <v>31</v>
      </c>
      <c r="AD89" s="49" t="s">
        <v>32</v>
      </c>
      <c r="AE89" s="50" t="s">
        <v>33</v>
      </c>
      <c r="AF89" s="51" t="s">
        <v>34</v>
      </c>
      <c r="AG89" s="35"/>
      <c r="AH89" s="16"/>
      <c r="AI89" s="16"/>
      <c r="AJ89" s="16"/>
      <c r="AK89" s="16"/>
      <c r="AL89" s="34"/>
      <c r="AR89" s="7"/>
      <c r="AS89" s="8"/>
    </row>
    <row r="90" ht="12.75" customHeight="1">
      <c r="A90" s="18" t="s">
        <v>38</v>
      </c>
      <c r="B90" s="17" t="s">
        <v>39</v>
      </c>
      <c r="C90" s="18" t="s">
        <v>40</v>
      </c>
      <c r="D90" s="150" t="s">
        <v>41</v>
      </c>
      <c r="E90" s="36"/>
      <c r="F90" s="168"/>
      <c r="G90" s="169"/>
      <c r="H90" s="169"/>
      <c r="I90" s="169"/>
      <c r="J90" s="169"/>
      <c r="K90" s="170"/>
      <c r="L90" s="186" t="s">
        <v>42</v>
      </c>
      <c r="M90" s="153" t="s">
        <v>43</v>
      </c>
      <c r="N90" s="153" t="s">
        <v>42</v>
      </c>
      <c r="O90" s="153" t="s">
        <v>43</v>
      </c>
      <c r="P90" s="153" t="s">
        <v>44</v>
      </c>
      <c r="Q90" s="153"/>
      <c r="R90" s="153" t="s">
        <v>21</v>
      </c>
      <c r="S90" s="153" t="s">
        <v>45</v>
      </c>
      <c r="T90" s="153"/>
      <c r="U90" s="154" t="s">
        <v>46</v>
      </c>
      <c r="V90" s="155" t="s">
        <v>27</v>
      </c>
      <c r="W90" s="156"/>
      <c r="X90" s="157" t="s">
        <v>45</v>
      </c>
      <c r="Y90" s="158" t="s">
        <v>45</v>
      </c>
      <c r="Z90" s="157"/>
      <c r="AA90" s="61"/>
      <c r="AB90" s="157" t="s">
        <v>47</v>
      </c>
      <c r="AC90" s="159" t="s">
        <v>48</v>
      </c>
      <c r="AD90" s="63"/>
      <c r="AE90" s="64"/>
      <c r="AF90" s="51"/>
      <c r="AG90" s="160"/>
      <c r="AH90" s="161"/>
      <c r="AI90" s="161"/>
      <c r="AJ90" s="161"/>
      <c r="AK90" s="161"/>
      <c r="AL90" s="162"/>
      <c r="AR90" s="7"/>
      <c r="AS90" s="8"/>
    </row>
    <row r="91" ht="12.75" customHeight="1">
      <c r="A91" s="66">
        <v>29.0</v>
      </c>
      <c r="B91" s="79">
        <f>(C82+1)</f>
        <v>45607</v>
      </c>
      <c r="C91" s="68">
        <f t="shared" ref="C91:C94" si="76">(B91+6)</f>
        <v>45613</v>
      </c>
      <c r="D91" s="69">
        <v>2023.0</v>
      </c>
      <c r="E91" s="70">
        <f t="shared" ref="E91:E94" si="77">SUM(F91:K91)</f>
        <v>0</v>
      </c>
      <c r="F91" s="71">
        <f>'W29'!C18</f>
        <v>0</v>
      </c>
      <c r="G91" s="71">
        <f>'W29'!D18</f>
        <v>0</v>
      </c>
      <c r="H91" s="71">
        <f>'W29'!E18</f>
        <v>0</v>
      </c>
      <c r="I91" s="71">
        <f>'W29'!F18</f>
        <v>0</v>
      </c>
      <c r="J91" s="71">
        <f>'W29'!G18</f>
        <v>0</v>
      </c>
      <c r="K91" s="71">
        <f>'W29'!H18</f>
        <v>0</v>
      </c>
      <c r="L91" s="71">
        <f>'W29'!I18</f>
        <v>0</v>
      </c>
      <c r="M91" s="71">
        <f>'W29'!J18</f>
        <v>0</v>
      </c>
      <c r="N91" s="71">
        <f>'W29'!K18</f>
        <v>0</v>
      </c>
      <c r="O91" s="71">
        <f>'W29'!L18</f>
        <v>0</v>
      </c>
      <c r="P91" s="71">
        <f>'W29'!M18</f>
        <v>0</v>
      </c>
      <c r="Q91" s="71">
        <f>'W29'!N18</f>
        <v>0</v>
      </c>
      <c r="R91" s="71">
        <f>'W29'!O18</f>
        <v>0</v>
      </c>
      <c r="S91" s="71">
        <f>'W29'!P18</f>
        <v>0</v>
      </c>
      <c r="T91" s="71">
        <f>'W29'!Q18</f>
        <v>0</v>
      </c>
      <c r="U91" s="71">
        <f>'W29'!R18</f>
        <v>0</v>
      </c>
      <c r="V91" s="71">
        <f>'W29'!S18</f>
        <v>0</v>
      </c>
      <c r="W91" s="71">
        <f>'W29'!T18</f>
        <v>0</v>
      </c>
      <c r="X91" s="71">
        <f>'W29'!U18</f>
        <v>0</v>
      </c>
      <c r="Y91" s="71">
        <f>'W29'!V18</f>
        <v>0</v>
      </c>
      <c r="Z91" s="71">
        <f>'W29'!W18</f>
        <v>0</v>
      </c>
      <c r="AA91" s="71">
        <f>'W29'!X18</f>
        <v>0</v>
      </c>
      <c r="AB91" s="71">
        <f>'W29'!Y18</f>
        <v>0</v>
      </c>
      <c r="AC91" s="71">
        <f>'W29'!Z18</f>
        <v>0</v>
      </c>
      <c r="AD91" s="74" t="str">
        <f>CELL("CONTENTS",'W29'!AA18)</f>
        <v>#DIV/0!</v>
      </c>
      <c r="AE91" s="75" t="str">
        <f>CELL("CONTENTS",'W29'!AB18)</f>
        <v>#DIV/0!</v>
      </c>
      <c r="AF91" s="76" t="str">
        <f>CELL("CONTENTS",'W29'!AC18)</f>
        <v>#DIV/0!</v>
      </c>
      <c r="AG91" s="181"/>
      <c r="AH91" s="77"/>
      <c r="AI91" s="77"/>
      <c r="AJ91" s="77"/>
      <c r="AK91" s="77"/>
      <c r="AL91" s="78"/>
      <c r="AR91" s="7"/>
      <c r="AS91" s="8"/>
    </row>
    <row r="92" ht="12.75" customHeight="1">
      <c r="A92" s="66">
        <v>30.0</v>
      </c>
      <c r="B92" s="79">
        <f t="shared" ref="B92:B94" si="78">(C91+1)</f>
        <v>45614</v>
      </c>
      <c r="C92" s="68">
        <f t="shared" si="76"/>
        <v>45620</v>
      </c>
      <c r="D92" s="69">
        <v>2023.0</v>
      </c>
      <c r="E92" s="70">
        <f t="shared" si="77"/>
        <v>0</v>
      </c>
      <c r="F92" s="80">
        <f>'W30'!C18</f>
        <v>0</v>
      </c>
      <c r="G92" s="80">
        <f>'W30'!D18</f>
        <v>0</v>
      </c>
      <c r="H92" s="80">
        <f>'W30'!E18</f>
        <v>0</v>
      </c>
      <c r="I92" s="80">
        <f>'W30'!F18</f>
        <v>0</v>
      </c>
      <c r="J92" s="80">
        <f>'W30'!G18</f>
        <v>0</v>
      </c>
      <c r="K92" s="80">
        <f>'W30'!H18</f>
        <v>0</v>
      </c>
      <c r="L92" s="80">
        <f>'W30'!I18</f>
        <v>0</v>
      </c>
      <c r="M92" s="80">
        <f>'W30'!J18</f>
        <v>0</v>
      </c>
      <c r="N92" s="80">
        <f>'W30'!K18</f>
        <v>0</v>
      </c>
      <c r="O92" s="80">
        <f>'W30'!L18</f>
        <v>0</v>
      </c>
      <c r="P92" s="80">
        <f>'W30'!M18</f>
        <v>0</v>
      </c>
      <c r="Q92" s="80">
        <f>'W30'!N18</f>
        <v>0</v>
      </c>
      <c r="R92" s="80">
        <f>'W30'!O18</f>
        <v>0</v>
      </c>
      <c r="S92" s="80">
        <f>'W30'!P18</f>
        <v>0</v>
      </c>
      <c r="T92" s="80">
        <f>'W30'!Q18</f>
        <v>0</v>
      </c>
      <c r="U92" s="80">
        <f>'W30'!R18</f>
        <v>0</v>
      </c>
      <c r="V92" s="80">
        <f>'W30'!S18</f>
        <v>0</v>
      </c>
      <c r="W92" s="80">
        <f>'W30'!T18</f>
        <v>0</v>
      </c>
      <c r="X92" s="80">
        <f>'W30'!U18</f>
        <v>0</v>
      </c>
      <c r="Y92" s="80">
        <f>'W30'!V18</f>
        <v>0</v>
      </c>
      <c r="Z92" s="80">
        <f>'W30'!W18</f>
        <v>0</v>
      </c>
      <c r="AA92" s="80">
        <f>'W30'!X18</f>
        <v>0</v>
      </c>
      <c r="AB92" s="80">
        <f>'W30'!Y18</f>
        <v>0</v>
      </c>
      <c r="AC92" s="80">
        <f>'W30'!Z18</f>
        <v>0</v>
      </c>
      <c r="AD92" s="83" t="str">
        <f>CELL("CONTENTS",'W30'!AA18)</f>
        <v>#DIV/0!</v>
      </c>
      <c r="AE92" s="84" t="str">
        <f>CELL("CONTENTS",'W30'!AB18)</f>
        <v>#DIV/0!</v>
      </c>
      <c r="AF92" s="85" t="str">
        <f>CELL("CONTENTS",'W30'!AC18)</f>
        <v>#DIV/0!</v>
      </c>
      <c r="AG92" s="182"/>
      <c r="AH92" s="86"/>
      <c r="AI92" s="86"/>
      <c r="AJ92" s="86"/>
      <c r="AK92" s="86"/>
      <c r="AL92" s="87"/>
      <c r="AR92" s="7"/>
      <c r="AS92" s="8"/>
    </row>
    <row r="93" ht="12.75" customHeight="1">
      <c r="A93" s="66">
        <v>31.0</v>
      </c>
      <c r="B93" s="79">
        <f t="shared" si="78"/>
        <v>45621</v>
      </c>
      <c r="C93" s="68">
        <f t="shared" si="76"/>
        <v>45627</v>
      </c>
      <c r="D93" s="69">
        <v>2023.0</v>
      </c>
      <c r="E93" s="70">
        <f t="shared" si="77"/>
        <v>0</v>
      </c>
      <c r="F93" s="80">
        <f>'W31'!C18</f>
        <v>0</v>
      </c>
      <c r="G93" s="80">
        <f>'W31'!D18</f>
        <v>0</v>
      </c>
      <c r="H93" s="80">
        <f>'W31'!E18</f>
        <v>0</v>
      </c>
      <c r="I93" s="80">
        <f>'W31'!F18</f>
        <v>0</v>
      </c>
      <c r="J93" s="80">
        <f>'W31'!G18</f>
        <v>0</v>
      </c>
      <c r="K93" s="80">
        <f>'W31'!H18</f>
        <v>0</v>
      </c>
      <c r="L93" s="80">
        <f>'W31'!I18</f>
        <v>0</v>
      </c>
      <c r="M93" s="80">
        <f>'W31'!J18</f>
        <v>0</v>
      </c>
      <c r="N93" s="80">
        <f>'W31'!K18</f>
        <v>0</v>
      </c>
      <c r="O93" s="80">
        <f>'W31'!L18</f>
        <v>0</v>
      </c>
      <c r="P93" s="80">
        <f>'W31'!M18</f>
        <v>0</v>
      </c>
      <c r="Q93" s="80">
        <f>'W31'!N18</f>
        <v>0</v>
      </c>
      <c r="R93" s="80">
        <f>'W31'!O18</f>
        <v>0</v>
      </c>
      <c r="S93" s="80">
        <f>'W31'!P18</f>
        <v>0</v>
      </c>
      <c r="T93" s="80">
        <f>'W31'!Q18</f>
        <v>0</v>
      </c>
      <c r="U93" s="80">
        <f>'W31'!R18</f>
        <v>0</v>
      </c>
      <c r="V93" s="80">
        <f>'W31'!S18</f>
        <v>0</v>
      </c>
      <c r="W93" s="80">
        <f>'W31'!T18</f>
        <v>0</v>
      </c>
      <c r="X93" s="80">
        <f>'W31'!U18</f>
        <v>0</v>
      </c>
      <c r="Y93" s="80">
        <f>'W31'!V18</f>
        <v>0</v>
      </c>
      <c r="Z93" s="80">
        <f>'W31'!W18</f>
        <v>0</v>
      </c>
      <c r="AA93" s="80">
        <f>'W31'!X18</f>
        <v>0</v>
      </c>
      <c r="AB93" s="80">
        <f>'W31'!Y18</f>
        <v>0</v>
      </c>
      <c r="AC93" s="80">
        <f>'W31'!Z18</f>
        <v>0</v>
      </c>
      <c r="AD93" s="83" t="str">
        <f>CELL("CONTENTS",'W30'!AA18)</f>
        <v>#DIV/0!</v>
      </c>
      <c r="AE93" s="84" t="str">
        <f>CELL("CONTENTS",'W30'!AB18)</f>
        <v>#DIV/0!</v>
      </c>
      <c r="AF93" s="85" t="str">
        <f>CELL("CONTENTS",'W30'!AC18)</f>
        <v>#DIV/0!</v>
      </c>
      <c r="AG93" s="182"/>
      <c r="AH93" s="86"/>
      <c r="AI93" s="86"/>
      <c r="AJ93" s="86"/>
      <c r="AK93" s="86"/>
      <c r="AL93" s="87"/>
      <c r="AR93" s="7"/>
      <c r="AS93" s="8"/>
    </row>
    <row r="94" ht="12.75" customHeight="1">
      <c r="A94" s="66">
        <v>32.0</v>
      </c>
      <c r="B94" s="79">
        <f t="shared" si="78"/>
        <v>45628</v>
      </c>
      <c r="C94" s="68">
        <f t="shared" si="76"/>
        <v>45634</v>
      </c>
      <c r="D94" s="69">
        <v>2023.0</v>
      </c>
      <c r="E94" s="70">
        <f t="shared" si="77"/>
        <v>0</v>
      </c>
      <c r="F94" s="88">
        <f>'W32'!C18</f>
        <v>0</v>
      </c>
      <c r="G94" s="88">
        <f>'W32'!D18</f>
        <v>0</v>
      </c>
      <c r="H94" s="88">
        <f>'W32'!E18</f>
        <v>0</v>
      </c>
      <c r="I94" s="88">
        <f>'W32'!F18</f>
        <v>0</v>
      </c>
      <c r="J94" s="88">
        <f>'W32'!G18</f>
        <v>0</v>
      </c>
      <c r="K94" s="88">
        <f>'W32'!H18</f>
        <v>0</v>
      </c>
      <c r="L94" s="88">
        <f>'W32'!I18</f>
        <v>0</v>
      </c>
      <c r="M94" s="88">
        <f>'W32'!J18</f>
        <v>0</v>
      </c>
      <c r="N94" s="88">
        <f>'W32'!K18</f>
        <v>0</v>
      </c>
      <c r="O94" s="88">
        <f>'W32'!L18</f>
        <v>0</v>
      </c>
      <c r="P94" s="88">
        <f>'W32'!M18</f>
        <v>0</v>
      </c>
      <c r="Q94" s="88">
        <f>'W32'!N18</f>
        <v>0</v>
      </c>
      <c r="R94" s="88">
        <f>'W32'!O18</f>
        <v>0</v>
      </c>
      <c r="S94" s="88">
        <f>'W32'!P18</f>
        <v>0</v>
      </c>
      <c r="T94" s="88">
        <f>'W32'!Q18</f>
        <v>0</v>
      </c>
      <c r="U94" s="88">
        <f>'W32'!R18</f>
        <v>0</v>
      </c>
      <c r="V94" s="88">
        <f>'W32'!S18</f>
        <v>0</v>
      </c>
      <c r="W94" s="88">
        <f>'W32'!T18</f>
        <v>0</v>
      </c>
      <c r="X94" s="88">
        <f>'W32'!U18</f>
        <v>0</v>
      </c>
      <c r="Y94" s="88">
        <f>'W32'!V18</f>
        <v>0</v>
      </c>
      <c r="Z94" s="88">
        <f>'W32'!W18</f>
        <v>0</v>
      </c>
      <c r="AA94" s="88">
        <f>'W32'!X18</f>
        <v>0</v>
      </c>
      <c r="AB94" s="88">
        <f>'W32'!Y18</f>
        <v>0</v>
      </c>
      <c r="AC94" s="88">
        <f>'W32'!Z18</f>
        <v>0</v>
      </c>
      <c r="AD94" s="163" t="str">
        <f>CELL("CONTENTS",'W32'!AA18)</f>
        <v>#DIV/0!</v>
      </c>
      <c r="AE94" s="164" t="str">
        <f>CELL("CONTENTS",'W32'!AB18)</f>
        <v>#DIV/0!</v>
      </c>
      <c r="AF94" s="165" t="str">
        <f>CELL("CONTENTS",'W32'!AC18)</f>
        <v>#DIV/0!</v>
      </c>
      <c r="AG94" s="183"/>
      <c r="AH94" s="95"/>
      <c r="AI94" s="95"/>
      <c r="AJ94" s="95"/>
      <c r="AK94" s="95"/>
      <c r="AL94" s="96"/>
      <c r="AM94" s="167"/>
      <c r="AN94" s="167"/>
      <c r="AO94" s="167"/>
      <c r="AP94" s="167"/>
      <c r="AQ94" s="167"/>
      <c r="AR94" s="7"/>
      <c r="AS94" s="8"/>
      <c r="AT94" s="167"/>
      <c r="AU94" s="167"/>
      <c r="AV94" s="167"/>
      <c r="AW94" s="167"/>
      <c r="AX94" s="167"/>
      <c r="AY94" s="167"/>
      <c r="AZ94" s="167"/>
    </row>
    <row r="95" ht="12.75" customHeight="1">
      <c r="B95" s="97" t="s">
        <v>49</v>
      </c>
      <c r="C95" s="98"/>
      <c r="D95" s="99">
        <f>SUM(F95:K95)</f>
        <v>0</v>
      </c>
      <c r="E95" s="100"/>
      <c r="F95" s="101">
        <f t="shared" ref="F95:AC95" si="79">SUM(F91:F94)</f>
        <v>0</v>
      </c>
      <c r="G95" s="102">
        <f t="shared" si="79"/>
        <v>0</v>
      </c>
      <c r="H95" s="102">
        <f t="shared" si="79"/>
        <v>0</v>
      </c>
      <c r="I95" s="103">
        <f t="shared" si="79"/>
        <v>0</v>
      </c>
      <c r="J95" s="102">
        <f t="shared" si="79"/>
        <v>0</v>
      </c>
      <c r="K95" s="104">
        <f t="shared" si="79"/>
        <v>0</v>
      </c>
      <c r="L95" s="105">
        <f t="shared" si="79"/>
        <v>0</v>
      </c>
      <c r="M95" s="102">
        <f t="shared" si="79"/>
        <v>0</v>
      </c>
      <c r="N95" s="102">
        <f t="shared" si="79"/>
        <v>0</v>
      </c>
      <c r="O95" s="102">
        <f t="shared" si="79"/>
        <v>0</v>
      </c>
      <c r="P95" s="102">
        <f t="shared" si="79"/>
        <v>0</v>
      </c>
      <c r="Q95" s="102">
        <f t="shared" si="79"/>
        <v>0</v>
      </c>
      <c r="R95" s="102">
        <f t="shared" si="79"/>
        <v>0</v>
      </c>
      <c r="S95" s="102">
        <f t="shared" si="79"/>
        <v>0</v>
      </c>
      <c r="T95" s="102">
        <f t="shared" si="79"/>
        <v>0</v>
      </c>
      <c r="U95" s="104">
        <f t="shared" si="79"/>
        <v>0</v>
      </c>
      <c r="V95" s="101">
        <f t="shared" si="79"/>
        <v>0</v>
      </c>
      <c r="W95" s="102">
        <f t="shared" si="79"/>
        <v>0</v>
      </c>
      <c r="X95" s="102">
        <f t="shared" si="79"/>
        <v>0</v>
      </c>
      <c r="Y95" s="102">
        <f t="shared" si="79"/>
        <v>0</v>
      </c>
      <c r="Z95" s="102">
        <f t="shared" si="79"/>
        <v>0</v>
      </c>
      <c r="AA95" s="102">
        <f t="shared" si="79"/>
        <v>0</v>
      </c>
      <c r="AB95" s="102">
        <f t="shared" si="79"/>
        <v>0</v>
      </c>
      <c r="AC95" s="103">
        <f t="shared" si="79"/>
        <v>0</v>
      </c>
      <c r="AD95" s="106" t="str">
        <f t="shared" ref="AD95:AF95" si="80">AVERAGE(AD91:AD94)</f>
        <v>#DIV/0!</v>
      </c>
      <c r="AE95" s="107" t="str">
        <f t="shared" si="80"/>
        <v>#DIV/0!</v>
      </c>
      <c r="AF95" s="108" t="str">
        <f t="shared" si="80"/>
        <v>#DIV/0!</v>
      </c>
      <c r="AG95" s="184"/>
      <c r="AH95" s="109"/>
      <c r="AI95" s="109"/>
      <c r="AJ95" s="109"/>
      <c r="AK95" s="109"/>
      <c r="AL95" s="110"/>
      <c r="AR95" s="7"/>
      <c r="AS95" s="8"/>
    </row>
    <row r="96" ht="12.75" customHeight="1">
      <c r="B96" s="111" t="s">
        <v>50</v>
      </c>
      <c r="C96" s="112"/>
      <c r="D96" s="113">
        <f>D84+D95</f>
        <v>0.15625</v>
      </c>
      <c r="E96" s="114"/>
      <c r="F96" s="101">
        <f t="shared" ref="F96:AC96" si="81">F95+F84</f>
        <v>0.1041666667</v>
      </c>
      <c r="G96" s="101">
        <f t="shared" si="81"/>
        <v>0</v>
      </c>
      <c r="H96" s="101">
        <f t="shared" si="81"/>
        <v>0.01041666667</v>
      </c>
      <c r="I96" s="101">
        <f t="shared" si="81"/>
        <v>0</v>
      </c>
      <c r="J96" s="101">
        <f t="shared" si="81"/>
        <v>0</v>
      </c>
      <c r="K96" s="101">
        <f t="shared" si="81"/>
        <v>0.04166666667</v>
      </c>
      <c r="L96" s="101">
        <f t="shared" si="81"/>
        <v>0</v>
      </c>
      <c r="M96" s="101">
        <f t="shared" si="81"/>
        <v>0</v>
      </c>
      <c r="N96" s="101">
        <f t="shared" si="81"/>
        <v>0.0625</v>
      </c>
      <c r="O96" s="101">
        <f t="shared" si="81"/>
        <v>0</v>
      </c>
      <c r="P96" s="101">
        <f t="shared" si="81"/>
        <v>0</v>
      </c>
      <c r="Q96" s="101">
        <f t="shared" si="81"/>
        <v>0</v>
      </c>
      <c r="R96" s="101">
        <f t="shared" si="81"/>
        <v>0.05208333333</v>
      </c>
      <c r="S96" s="101">
        <f t="shared" si="81"/>
        <v>0.04166666667</v>
      </c>
      <c r="T96" s="101">
        <f t="shared" si="81"/>
        <v>0</v>
      </c>
      <c r="U96" s="101">
        <f t="shared" si="81"/>
        <v>0</v>
      </c>
      <c r="V96" s="101">
        <f t="shared" si="81"/>
        <v>0</v>
      </c>
      <c r="W96" s="101">
        <f t="shared" si="81"/>
        <v>0.0625</v>
      </c>
      <c r="X96" s="101">
        <f t="shared" si="81"/>
        <v>0</v>
      </c>
      <c r="Y96" s="101">
        <f t="shared" si="81"/>
        <v>0.04166666667</v>
      </c>
      <c r="Z96" s="101">
        <f t="shared" si="81"/>
        <v>0.01041666667</v>
      </c>
      <c r="AA96" s="101">
        <f t="shared" si="81"/>
        <v>0</v>
      </c>
      <c r="AB96" s="101">
        <f t="shared" si="81"/>
        <v>0.04166666667</v>
      </c>
      <c r="AC96" s="101">
        <f t="shared" si="81"/>
        <v>0</v>
      </c>
      <c r="AD96" s="178" t="str">
        <f t="shared" ref="AD96:AF96" si="82">AVERAGE(AD35+AD23+AD11+AD4+AD59+AD71+AD83+AD95)</f>
        <v>#DIV/0!</v>
      </c>
      <c r="AE96" s="179" t="str">
        <f t="shared" si="82"/>
        <v>#DIV/0!</v>
      </c>
      <c r="AF96" s="180" t="str">
        <f t="shared" si="82"/>
        <v>#DIV/0!</v>
      </c>
      <c r="AG96" s="118"/>
      <c r="AH96" s="119"/>
      <c r="AI96" s="119"/>
      <c r="AJ96" s="119"/>
      <c r="AK96" s="119"/>
      <c r="AL96" s="120"/>
      <c r="AR96" s="7"/>
      <c r="AS96" s="8"/>
    </row>
    <row r="97" ht="12.75" customHeight="1">
      <c r="E97" s="121"/>
      <c r="F97" s="122">
        <f>SUM(F96:G96)/D96</f>
        <v>0.6666666667</v>
      </c>
      <c r="G97" s="123"/>
      <c r="H97" s="122">
        <f>SUM(H96:K96)/D96</f>
        <v>0.3333333333</v>
      </c>
      <c r="I97" s="123"/>
      <c r="J97" s="123"/>
      <c r="K97" s="123"/>
      <c r="L97" s="124">
        <f>L96/D96</f>
        <v>0</v>
      </c>
      <c r="M97" s="124">
        <f>M96/D96</f>
        <v>0</v>
      </c>
      <c r="N97" s="124">
        <f>N96/D96</f>
        <v>0.4</v>
      </c>
      <c r="O97" s="124">
        <f>O96/D96</f>
        <v>0</v>
      </c>
      <c r="P97" s="124">
        <f>P96/D96</f>
        <v>0</v>
      </c>
      <c r="Q97" s="124">
        <f>Q96/D96</f>
        <v>0</v>
      </c>
      <c r="R97" s="124">
        <f>R96/D96</f>
        <v>0.3333333333</v>
      </c>
      <c r="S97" s="124">
        <f>S96/D96</f>
        <v>0.2666666667</v>
      </c>
      <c r="T97" s="124">
        <f>T96/D96</f>
        <v>0</v>
      </c>
      <c r="U97" s="124">
        <f>U96/D96</f>
        <v>0</v>
      </c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R97" s="7"/>
      <c r="AS97" s="8"/>
    </row>
    <row r="98" ht="12.75" customHeight="1">
      <c r="E98" s="121"/>
      <c r="F98" s="125"/>
      <c r="G98" s="125"/>
      <c r="H98" s="125"/>
      <c r="I98" s="125"/>
      <c r="J98" s="125"/>
      <c r="K98" s="125"/>
      <c r="L98" s="124" t="s">
        <v>42</v>
      </c>
      <c r="M98" s="124">
        <f>SUM(L96+N96)/D96</f>
        <v>0.4</v>
      </c>
      <c r="N98" s="124" t="s">
        <v>43</v>
      </c>
      <c r="O98" s="124">
        <f>SUM(M96+O96)/D96</f>
        <v>0</v>
      </c>
      <c r="P98" s="124"/>
      <c r="Q98" s="124"/>
      <c r="R98" s="124"/>
      <c r="S98" s="124"/>
      <c r="T98" s="124"/>
      <c r="U98" s="124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R98" s="7"/>
      <c r="AS98" s="8"/>
    </row>
    <row r="99" ht="12.75" customHeight="1">
      <c r="E99" s="121"/>
      <c r="F99" s="125"/>
      <c r="G99" s="125"/>
      <c r="H99" s="125"/>
      <c r="I99" s="125"/>
      <c r="J99" s="125"/>
      <c r="K99" s="125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R99" s="7"/>
      <c r="AS99" s="8"/>
    </row>
    <row r="100" ht="12.75" customHeight="1">
      <c r="A100" s="16"/>
      <c r="B100" s="126" t="s">
        <v>3</v>
      </c>
      <c r="C100" s="127"/>
      <c r="D100" s="128"/>
      <c r="E100" s="129"/>
      <c r="F100" s="129" t="s">
        <v>4</v>
      </c>
      <c r="G100" s="130"/>
      <c r="H100" s="131"/>
      <c r="I100" s="131"/>
      <c r="J100" s="131"/>
      <c r="K100" s="132"/>
      <c r="L100" s="185" t="s">
        <v>5</v>
      </c>
      <c r="M100" s="133"/>
      <c r="N100" s="133"/>
      <c r="O100" s="134"/>
      <c r="P100" s="134"/>
      <c r="Q100" s="134"/>
      <c r="R100" s="134"/>
      <c r="S100" s="134"/>
      <c r="T100" s="134"/>
      <c r="U100" s="135"/>
      <c r="V100" s="136" t="s">
        <v>6</v>
      </c>
      <c r="W100" s="137"/>
      <c r="X100" s="138"/>
      <c r="Y100" s="138"/>
      <c r="Z100" s="138"/>
      <c r="AA100" s="138"/>
      <c r="AB100" s="138"/>
      <c r="AC100" s="139"/>
      <c r="AD100" s="31" t="s">
        <v>7</v>
      </c>
      <c r="AE100" s="32"/>
      <c r="AF100" s="33"/>
      <c r="AG100" s="126" t="s">
        <v>8</v>
      </c>
      <c r="AH100" s="127"/>
      <c r="AI100" s="140"/>
      <c r="AJ100" s="140"/>
      <c r="AK100" s="140"/>
      <c r="AL100" s="128"/>
      <c r="AR100" s="7"/>
      <c r="AS100" s="8"/>
    </row>
    <row r="101" ht="12.75" customHeight="1">
      <c r="A101" s="16"/>
      <c r="B101" s="35" t="s">
        <v>65</v>
      </c>
      <c r="C101" s="16" t="s">
        <v>66</v>
      </c>
      <c r="D101" s="34"/>
      <c r="E101" s="36" t="s">
        <v>11</v>
      </c>
      <c r="F101" s="37" t="s">
        <v>12</v>
      </c>
      <c r="G101" s="38" t="s">
        <v>13</v>
      </c>
      <c r="H101" s="38" t="s">
        <v>14</v>
      </c>
      <c r="I101" s="39" t="s">
        <v>15</v>
      </c>
      <c r="J101" s="39" t="s">
        <v>16</v>
      </c>
      <c r="K101" s="141" t="s">
        <v>17</v>
      </c>
      <c r="L101" s="142" t="s">
        <v>18</v>
      </c>
      <c r="M101" s="143" t="s">
        <v>18</v>
      </c>
      <c r="N101" s="143" t="s">
        <v>19</v>
      </c>
      <c r="O101" s="143" t="s">
        <v>19</v>
      </c>
      <c r="P101" s="143" t="s">
        <v>20</v>
      </c>
      <c r="Q101" s="143" t="s">
        <v>21</v>
      </c>
      <c r="R101" s="143" t="s">
        <v>22</v>
      </c>
      <c r="S101" s="143" t="s">
        <v>23</v>
      </c>
      <c r="T101" s="143" t="s">
        <v>24</v>
      </c>
      <c r="U101" s="144" t="s">
        <v>25</v>
      </c>
      <c r="V101" s="145" t="s">
        <v>26</v>
      </c>
      <c r="W101" s="146" t="s">
        <v>27</v>
      </c>
      <c r="X101" s="147" t="s">
        <v>22</v>
      </c>
      <c r="Y101" s="148" t="s">
        <v>23</v>
      </c>
      <c r="Z101" s="147" t="s">
        <v>28</v>
      </c>
      <c r="AA101" s="47" t="s">
        <v>29</v>
      </c>
      <c r="AB101" s="147" t="s">
        <v>30</v>
      </c>
      <c r="AC101" s="149" t="s">
        <v>31</v>
      </c>
      <c r="AD101" s="49" t="s">
        <v>32</v>
      </c>
      <c r="AE101" s="50" t="s">
        <v>33</v>
      </c>
      <c r="AF101" s="51" t="s">
        <v>34</v>
      </c>
      <c r="AG101" s="35"/>
      <c r="AH101" s="16"/>
      <c r="AI101" s="16"/>
      <c r="AJ101" s="16"/>
      <c r="AK101" s="16"/>
      <c r="AL101" s="34"/>
      <c r="AR101" s="7"/>
      <c r="AS101" s="8"/>
    </row>
    <row r="102" ht="12.75" customHeight="1">
      <c r="A102" s="18" t="s">
        <v>38</v>
      </c>
      <c r="B102" s="17" t="s">
        <v>39</v>
      </c>
      <c r="C102" s="18" t="s">
        <v>40</v>
      </c>
      <c r="D102" s="150" t="s">
        <v>41</v>
      </c>
      <c r="E102" s="36"/>
      <c r="F102" s="168"/>
      <c r="G102" s="169"/>
      <c r="H102" s="169"/>
      <c r="I102" s="169"/>
      <c r="J102" s="169"/>
      <c r="K102" s="170"/>
      <c r="L102" s="186" t="s">
        <v>42</v>
      </c>
      <c r="M102" s="153" t="s">
        <v>43</v>
      </c>
      <c r="N102" s="153" t="s">
        <v>42</v>
      </c>
      <c r="O102" s="153" t="s">
        <v>43</v>
      </c>
      <c r="P102" s="153" t="s">
        <v>44</v>
      </c>
      <c r="Q102" s="153"/>
      <c r="R102" s="153" t="s">
        <v>21</v>
      </c>
      <c r="S102" s="153" t="s">
        <v>45</v>
      </c>
      <c r="T102" s="153"/>
      <c r="U102" s="154" t="s">
        <v>46</v>
      </c>
      <c r="V102" s="155" t="s">
        <v>27</v>
      </c>
      <c r="W102" s="156"/>
      <c r="X102" s="157" t="s">
        <v>45</v>
      </c>
      <c r="Y102" s="158" t="s">
        <v>45</v>
      </c>
      <c r="Z102" s="157"/>
      <c r="AA102" s="61"/>
      <c r="AB102" s="157" t="s">
        <v>47</v>
      </c>
      <c r="AC102" s="159" t="s">
        <v>48</v>
      </c>
      <c r="AD102" s="63"/>
      <c r="AE102" s="64"/>
      <c r="AF102" s="51"/>
      <c r="AG102" s="160"/>
      <c r="AH102" s="161"/>
      <c r="AI102" s="161"/>
      <c r="AJ102" s="161"/>
      <c r="AK102" s="161"/>
      <c r="AL102" s="162"/>
      <c r="AR102" s="7"/>
      <c r="AS102" s="8"/>
    </row>
    <row r="103" ht="12.75" customHeight="1">
      <c r="A103" s="66">
        <v>33.0</v>
      </c>
      <c r="B103" s="79">
        <f>(C94+1)</f>
        <v>45635</v>
      </c>
      <c r="C103" s="68">
        <f t="shared" ref="C103:C106" si="83">(B103+6)</f>
        <v>45641</v>
      </c>
      <c r="D103" s="69">
        <v>2023.0</v>
      </c>
      <c r="E103" s="70">
        <f t="shared" ref="E103:E106" si="84">SUM(F103:K103)</f>
        <v>0</v>
      </c>
      <c r="F103" s="71">
        <f>'W33'!C18</f>
        <v>0</v>
      </c>
      <c r="G103" s="71">
        <f>'W33'!D18</f>
        <v>0</v>
      </c>
      <c r="H103" s="71">
        <f>'W33'!E18</f>
        <v>0</v>
      </c>
      <c r="I103" s="71">
        <f>'W33'!F18</f>
        <v>0</v>
      </c>
      <c r="J103" s="71">
        <f>'W33'!G18</f>
        <v>0</v>
      </c>
      <c r="K103" s="71">
        <f>'W33'!H18</f>
        <v>0</v>
      </c>
      <c r="L103" s="71">
        <f>'W33'!I18</f>
        <v>0</v>
      </c>
      <c r="M103" s="71">
        <f>'W33'!J18</f>
        <v>0</v>
      </c>
      <c r="N103" s="71">
        <f>'W33'!K18</f>
        <v>0</v>
      </c>
      <c r="O103" s="71">
        <f>'W33'!L18</f>
        <v>0</v>
      </c>
      <c r="P103" s="71">
        <f>'W33'!M18</f>
        <v>0</v>
      </c>
      <c r="Q103" s="71">
        <f>'W33'!N18</f>
        <v>0</v>
      </c>
      <c r="R103" s="71">
        <f>'W33'!O18</f>
        <v>0</v>
      </c>
      <c r="S103" s="71">
        <f>'W33'!P18</f>
        <v>0</v>
      </c>
      <c r="T103" s="71">
        <f>'W33'!Q18</f>
        <v>0</v>
      </c>
      <c r="U103" s="71">
        <f>'W33'!R18</f>
        <v>0</v>
      </c>
      <c r="V103" s="71">
        <f>'W33'!S18</f>
        <v>0</v>
      </c>
      <c r="W103" s="71">
        <f>'W33'!T18</f>
        <v>0</v>
      </c>
      <c r="X103" s="71">
        <f>'W33'!U18</f>
        <v>0</v>
      </c>
      <c r="Y103" s="71">
        <f>'W33'!V18</f>
        <v>0</v>
      </c>
      <c r="Z103" s="71">
        <f>'W33'!W18</f>
        <v>0</v>
      </c>
      <c r="AA103" s="71">
        <f>'W33'!X18</f>
        <v>0</v>
      </c>
      <c r="AB103" s="71">
        <f>'W33'!Y18</f>
        <v>0</v>
      </c>
      <c r="AC103" s="71">
        <f>'W33'!Z18</f>
        <v>0</v>
      </c>
      <c r="AD103" s="74" t="str">
        <f>CELL("CONTENTS",'W33'!AA18)</f>
        <v>#DIV/0!</v>
      </c>
      <c r="AE103" s="75" t="str">
        <f>CELL("CONTENTS",'W33'!AB18)</f>
        <v>#DIV/0!</v>
      </c>
      <c r="AF103" s="76" t="str">
        <f>CELL("CONTENTS",'W33'!AC18)</f>
        <v>#DIV/0!</v>
      </c>
      <c r="AG103" s="181"/>
      <c r="AH103" s="77"/>
      <c r="AI103" s="77"/>
      <c r="AJ103" s="77"/>
      <c r="AK103" s="77"/>
      <c r="AL103" s="78"/>
      <c r="AR103" s="7"/>
      <c r="AS103" s="8"/>
    </row>
    <row r="104" ht="12.75" customHeight="1">
      <c r="A104" s="66">
        <v>34.0</v>
      </c>
      <c r="B104" s="79">
        <f t="shared" ref="B104:B106" si="85">(C103+1)</f>
        <v>45642</v>
      </c>
      <c r="C104" s="68">
        <f t="shared" si="83"/>
        <v>45648</v>
      </c>
      <c r="D104" s="69">
        <v>2023.0</v>
      </c>
      <c r="E104" s="70">
        <f t="shared" si="84"/>
        <v>0</v>
      </c>
      <c r="F104" s="80">
        <f>'W34'!C18</f>
        <v>0</v>
      </c>
      <c r="G104" s="80">
        <f>'W34'!D18</f>
        <v>0</v>
      </c>
      <c r="H104" s="80">
        <f>'W34'!E18</f>
        <v>0</v>
      </c>
      <c r="I104" s="80">
        <f>'W34'!F18</f>
        <v>0</v>
      </c>
      <c r="J104" s="80">
        <f>'W34'!G18</f>
        <v>0</v>
      </c>
      <c r="K104" s="80">
        <f>'W34'!H18</f>
        <v>0</v>
      </c>
      <c r="L104" s="80">
        <f>'W34'!I18</f>
        <v>0</v>
      </c>
      <c r="M104" s="80">
        <f>'W34'!J18</f>
        <v>0</v>
      </c>
      <c r="N104" s="80">
        <f>'W34'!K18</f>
        <v>0</v>
      </c>
      <c r="O104" s="80">
        <f>'W34'!L18</f>
        <v>0</v>
      </c>
      <c r="P104" s="80">
        <f>'W34'!M18</f>
        <v>0</v>
      </c>
      <c r="Q104" s="80">
        <f>'W34'!N18</f>
        <v>0</v>
      </c>
      <c r="R104" s="80">
        <f>'W34'!O18</f>
        <v>0</v>
      </c>
      <c r="S104" s="80">
        <f>'W34'!P18</f>
        <v>0</v>
      </c>
      <c r="T104" s="80">
        <f>'W34'!Q18</f>
        <v>0</v>
      </c>
      <c r="U104" s="80">
        <f>'W34'!R18</f>
        <v>0</v>
      </c>
      <c r="V104" s="80">
        <f>'W34'!S18</f>
        <v>0</v>
      </c>
      <c r="W104" s="80">
        <f>'W34'!T18</f>
        <v>0</v>
      </c>
      <c r="X104" s="80">
        <f>'W34'!U18</f>
        <v>0</v>
      </c>
      <c r="Y104" s="80">
        <f>'W34'!V18</f>
        <v>0</v>
      </c>
      <c r="Z104" s="80">
        <f>'W34'!W18</f>
        <v>0</v>
      </c>
      <c r="AA104" s="80">
        <f>'W34'!X18</f>
        <v>0</v>
      </c>
      <c r="AB104" s="80">
        <f>'W34'!Y18</f>
        <v>0</v>
      </c>
      <c r="AC104" s="80">
        <f>'W34'!Z18</f>
        <v>0</v>
      </c>
      <c r="AD104" s="83" t="str">
        <f>CELL("CONTENTS",'W34'!AA18)</f>
        <v>#DIV/0!</v>
      </c>
      <c r="AE104" s="84" t="str">
        <f>CELL("CONTENTS",'W34'!AB18)</f>
        <v>#DIV/0!</v>
      </c>
      <c r="AF104" s="85" t="str">
        <f>CELL("CONTENTS",'W34'!AC18)</f>
        <v>#DIV/0!</v>
      </c>
      <c r="AG104" s="182"/>
      <c r="AH104" s="86"/>
      <c r="AI104" s="86"/>
      <c r="AJ104" s="86"/>
      <c r="AK104" s="86"/>
      <c r="AL104" s="87"/>
      <c r="AR104" s="7"/>
      <c r="AS104" s="8"/>
    </row>
    <row r="105" ht="12.75" customHeight="1">
      <c r="A105" s="66">
        <v>35.0</v>
      </c>
      <c r="B105" s="79">
        <f t="shared" si="85"/>
        <v>45649</v>
      </c>
      <c r="C105" s="68">
        <f t="shared" si="83"/>
        <v>45655</v>
      </c>
      <c r="D105" s="69">
        <v>2023.0</v>
      </c>
      <c r="E105" s="70">
        <f t="shared" si="84"/>
        <v>0</v>
      </c>
      <c r="F105" s="80">
        <f>'W35'!C18</f>
        <v>0</v>
      </c>
      <c r="G105" s="80">
        <f>'W35'!D18</f>
        <v>0</v>
      </c>
      <c r="H105" s="80">
        <f>'W35'!E18</f>
        <v>0</v>
      </c>
      <c r="I105" s="80">
        <f>'W35'!F18</f>
        <v>0</v>
      </c>
      <c r="J105" s="80">
        <f>'W35'!G18</f>
        <v>0</v>
      </c>
      <c r="K105" s="80">
        <f>'W35'!H18</f>
        <v>0</v>
      </c>
      <c r="L105" s="80">
        <f>'W35'!I18</f>
        <v>0</v>
      </c>
      <c r="M105" s="80">
        <f>'W35'!J18</f>
        <v>0</v>
      </c>
      <c r="N105" s="80">
        <f>'W35'!K18</f>
        <v>0</v>
      </c>
      <c r="O105" s="80">
        <f>'W35'!L18</f>
        <v>0</v>
      </c>
      <c r="P105" s="80">
        <f>'W35'!M18</f>
        <v>0</v>
      </c>
      <c r="Q105" s="80">
        <f>'W35'!N18</f>
        <v>0</v>
      </c>
      <c r="R105" s="80">
        <f>'W35'!O18</f>
        <v>0</v>
      </c>
      <c r="S105" s="80">
        <f>'W35'!P18</f>
        <v>0</v>
      </c>
      <c r="T105" s="80">
        <f>'W35'!Q18</f>
        <v>0</v>
      </c>
      <c r="U105" s="80">
        <f>'W35'!R18</f>
        <v>0</v>
      </c>
      <c r="V105" s="80">
        <f>'W35'!S18</f>
        <v>0</v>
      </c>
      <c r="W105" s="80">
        <f>'W35'!T18</f>
        <v>0</v>
      </c>
      <c r="X105" s="80">
        <f>'W35'!U18</f>
        <v>0</v>
      </c>
      <c r="Y105" s="80">
        <f>'W35'!V18</f>
        <v>0</v>
      </c>
      <c r="Z105" s="80">
        <f>'W35'!W18</f>
        <v>0</v>
      </c>
      <c r="AA105" s="80">
        <f>'W35'!X18</f>
        <v>0</v>
      </c>
      <c r="AB105" s="80">
        <f>'W35'!Y18</f>
        <v>0</v>
      </c>
      <c r="AC105" s="80">
        <f>'W35'!Z18</f>
        <v>0</v>
      </c>
      <c r="AD105" s="83" t="str">
        <f>CELL("CONTENTS",'W35'!AA18)</f>
        <v>#DIV/0!</v>
      </c>
      <c r="AE105" s="84" t="str">
        <f>CELL("CONTENTS",'W35'!AB18)</f>
        <v>#DIV/0!</v>
      </c>
      <c r="AF105" s="85" t="str">
        <f>CELL("CONTENTS",'W35'!AC18)</f>
        <v>#DIV/0!</v>
      </c>
      <c r="AG105" s="182"/>
      <c r="AH105" s="86"/>
      <c r="AI105" s="86"/>
      <c r="AJ105" s="86"/>
      <c r="AK105" s="86"/>
      <c r="AL105" s="87"/>
      <c r="AR105" s="7"/>
      <c r="AS105" s="8"/>
    </row>
    <row r="106" ht="12.75" customHeight="1">
      <c r="A106" s="66">
        <v>36.0</v>
      </c>
      <c r="B106" s="79">
        <f t="shared" si="85"/>
        <v>45656</v>
      </c>
      <c r="C106" s="68">
        <f t="shared" si="83"/>
        <v>45662</v>
      </c>
      <c r="D106" s="69">
        <v>2024.0</v>
      </c>
      <c r="E106" s="70">
        <f t="shared" si="84"/>
        <v>0</v>
      </c>
      <c r="F106" s="88">
        <f>'W36'!C18</f>
        <v>0</v>
      </c>
      <c r="G106" s="88">
        <f>'W36'!D18</f>
        <v>0</v>
      </c>
      <c r="H106" s="88">
        <f>'W36'!E18</f>
        <v>0</v>
      </c>
      <c r="I106" s="88">
        <f>'W36'!F18</f>
        <v>0</v>
      </c>
      <c r="J106" s="88">
        <f>'W36'!G18</f>
        <v>0</v>
      </c>
      <c r="K106" s="88">
        <f>'W36'!H18</f>
        <v>0</v>
      </c>
      <c r="L106" s="88">
        <f>'W36'!I18</f>
        <v>0</v>
      </c>
      <c r="M106" s="88">
        <f>'W36'!J18</f>
        <v>0</v>
      </c>
      <c r="N106" s="88">
        <f>'W36'!K18</f>
        <v>0</v>
      </c>
      <c r="O106" s="88">
        <f>'W36'!L18</f>
        <v>0</v>
      </c>
      <c r="P106" s="88">
        <f>'W36'!M18</f>
        <v>0</v>
      </c>
      <c r="Q106" s="88">
        <f>'W36'!N18</f>
        <v>0</v>
      </c>
      <c r="R106" s="88">
        <f>'W36'!O18</f>
        <v>0</v>
      </c>
      <c r="S106" s="88">
        <f>'W36'!P18</f>
        <v>0</v>
      </c>
      <c r="T106" s="88">
        <f>'W36'!Q18</f>
        <v>0</v>
      </c>
      <c r="U106" s="88">
        <f>'W36'!R18</f>
        <v>0</v>
      </c>
      <c r="V106" s="88">
        <f>'W36'!S18</f>
        <v>0</v>
      </c>
      <c r="W106" s="88">
        <f>'W36'!T18</f>
        <v>0</v>
      </c>
      <c r="X106" s="88">
        <f>'W36'!U18</f>
        <v>0</v>
      </c>
      <c r="Y106" s="88">
        <f>'W36'!V18</f>
        <v>0</v>
      </c>
      <c r="Z106" s="88">
        <f>'W36'!W18</f>
        <v>0</v>
      </c>
      <c r="AA106" s="88">
        <f>'W36'!X18</f>
        <v>0</v>
      </c>
      <c r="AB106" s="88">
        <f>'W36'!Y18</f>
        <v>0</v>
      </c>
      <c r="AC106" s="88">
        <f>'W36'!Z18</f>
        <v>0</v>
      </c>
      <c r="AD106" s="163" t="str">
        <f>CELL("CONTENTS",'W36'!AA18)</f>
        <v>#DIV/0!</v>
      </c>
      <c r="AE106" s="164" t="str">
        <f>CELL("CONTENTS",'W36'!AB18)</f>
        <v>#DIV/0!</v>
      </c>
      <c r="AF106" s="165" t="str">
        <f>CELL("CONTENTS",'W36'!AC18)</f>
        <v>#DIV/0!</v>
      </c>
      <c r="AG106" s="183"/>
      <c r="AH106" s="95"/>
      <c r="AI106" s="95"/>
      <c r="AJ106" s="95"/>
      <c r="AK106" s="95"/>
      <c r="AL106" s="96"/>
      <c r="AM106" s="167"/>
      <c r="AN106" s="167"/>
      <c r="AO106" s="167"/>
      <c r="AP106" s="167"/>
      <c r="AQ106" s="167"/>
      <c r="AR106" s="7"/>
      <c r="AS106" s="8"/>
      <c r="AT106" s="167"/>
      <c r="AU106" s="167"/>
      <c r="AV106" s="167"/>
      <c r="AW106" s="167"/>
      <c r="AX106" s="167"/>
      <c r="AY106" s="167"/>
      <c r="AZ106" s="167"/>
    </row>
    <row r="107" ht="12.75" customHeight="1">
      <c r="B107" s="97" t="s">
        <v>49</v>
      </c>
      <c r="C107" s="98"/>
      <c r="D107" s="99">
        <f>SUM(F107:K107)</f>
        <v>0</v>
      </c>
      <c r="E107" s="100"/>
      <c r="F107" s="101">
        <f t="shared" ref="F107:AC107" si="86">SUM(F103:F106)</f>
        <v>0</v>
      </c>
      <c r="G107" s="102">
        <f t="shared" si="86"/>
        <v>0</v>
      </c>
      <c r="H107" s="102">
        <f t="shared" si="86"/>
        <v>0</v>
      </c>
      <c r="I107" s="103">
        <f t="shared" si="86"/>
        <v>0</v>
      </c>
      <c r="J107" s="102">
        <f t="shared" si="86"/>
        <v>0</v>
      </c>
      <c r="K107" s="104">
        <f t="shared" si="86"/>
        <v>0</v>
      </c>
      <c r="L107" s="105">
        <f t="shared" si="86"/>
        <v>0</v>
      </c>
      <c r="M107" s="102">
        <f t="shared" si="86"/>
        <v>0</v>
      </c>
      <c r="N107" s="102">
        <f t="shared" si="86"/>
        <v>0</v>
      </c>
      <c r="O107" s="102">
        <f t="shared" si="86"/>
        <v>0</v>
      </c>
      <c r="P107" s="102">
        <f t="shared" si="86"/>
        <v>0</v>
      </c>
      <c r="Q107" s="102">
        <f t="shared" si="86"/>
        <v>0</v>
      </c>
      <c r="R107" s="102">
        <f t="shared" si="86"/>
        <v>0</v>
      </c>
      <c r="S107" s="102">
        <f t="shared" si="86"/>
        <v>0</v>
      </c>
      <c r="T107" s="102">
        <f t="shared" si="86"/>
        <v>0</v>
      </c>
      <c r="U107" s="104">
        <f t="shared" si="86"/>
        <v>0</v>
      </c>
      <c r="V107" s="101">
        <f t="shared" si="86"/>
        <v>0</v>
      </c>
      <c r="W107" s="102">
        <f t="shared" si="86"/>
        <v>0</v>
      </c>
      <c r="X107" s="102">
        <f t="shared" si="86"/>
        <v>0</v>
      </c>
      <c r="Y107" s="102">
        <f t="shared" si="86"/>
        <v>0</v>
      </c>
      <c r="Z107" s="102">
        <f t="shared" si="86"/>
        <v>0</v>
      </c>
      <c r="AA107" s="102">
        <f t="shared" si="86"/>
        <v>0</v>
      </c>
      <c r="AB107" s="102">
        <f t="shared" si="86"/>
        <v>0</v>
      </c>
      <c r="AC107" s="103">
        <f t="shared" si="86"/>
        <v>0</v>
      </c>
      <c r="AD107" s="106" t="str">
        <f t="shared" ref="AD107:AF107" si="87">AVERAGE(AD103:AD106)</f>
        <v>#DIV/0!</v>
      </c>
      <c r="AE107" s="107" t="str">
        <f t="shared" si="87"/>
        <v>#DIV/0!</v>
      </c>
      <c r="AF107" s="108" t="str">
        <f t="shared" si="87"/>
        <v>#DIV/0!</v>
      </c>
      <c r="AG107" s="184"/>
      <c r="AH107" s="109"/>
      <c r="AI107" s="109"/>
      <c r="AJ107" s="109"/>
      <c r="AK107" s="109"/>
      <c r="AL107" s="110"/>
      <c r="AR107" s="7"/>
      <c r="AS107" s="8"/>
    </row>
    <row r="108" ht="12.75" customHeight="1">
      <c r="B108" s="111" t="s">
        <v>50</v>
      </c>
      <c r="C108" s="112"/>
      <c r="D108" s="113">
        <f>D96+D107</f>
        <v>0.15625</v>
      </c>
      <c r="E108" s="114"/>
      <c r="F108" s="101">
        <f t="shared" ref="F108:AC108" si="88">F107+F96</f>
        <v>0.1041666667</v>
      </c>
      <c r="G108" s="101">
        <f t="shared" si="88"/>
        <v>0</v>
      </c>
      <c r="H108" s="101">
        <f t="shared" si="88"/>
        <v>0.01041666667</v>
      </c>
      <c r="I108" s="101">
        <f t="shared" si="88"/>
        <v>0</v>
      </c>
      <c r="J108" s="101">
        <f t="shared" si="88"/>
        <v>0</v>
      </c>
      <c r="K108" s="101">
        <f t="shared" si="88"/>
        <v>0.04166666667</v>
      </c>
      <c r="L108" s="101">
        <f t="shared" si="88"/>
        <v>0</v>
      </c>
      <c r="M108" s="101">
        <f t="shared" si="88"/>
        <v>0</v>
      </c>
      <c r="N108" s="101">
        <f t="shared" si="88"/>
        <v>0.0625</v>
      </c>
      <c r="O108" s="101">
        <f t="shared" si="88"/>
        <v>0</v>
      </c>
      <c r="P108" s="101">
        <f t="shared" si="88"/>
        <v>0</v>
      </c>
      <c r="Q108" s="101">
        <f t="shared" si="88"/>
        <v>0</v>
      </c>
      <c r="R108" s="101">
        <f t="shared" si="88"/>
        <v>0.05208333333</v>
      </c>
      <c r="S108" s="101">
        <f t="shared" si="88"/>
        <v>0.04166666667</v>
      </c>
      <c r="T108" s="101">
        <f t="shared" si="88"/>
        <v>0</v>
      </c>
      <c r="U108" s="101">
        <f t="shared" si="88"/>
        <v>0</v>
      </c>
      <c r="V108" s="101">
        <f t="shared" si="88"/>
        <v>0</v>
      </c>
      <c r="W108" s="101">
        <f t="shared" si="88"/>
        <v>0.0625</v>
      </c>
      <c r="X108" s="101">
        <f t="shared" si="88"/>
        <v>0</v>
      </c>
      <c r="Y108" s="101">
        <f t="shared" si="88"/>
        <v>0.04166666667</v>
      </c>
      <c r="Z108" s="101">
        <f t="shared" si="88"/>
        <v>0.01041666667</v>
      </c>
      <c r="AA108" s="101">
        <f t="shared" si="88"/>
        <v>0</v>
      </c>
      <c r="AB108" s="101">
        <f t="shared" si="88"/>
        <v>0.04166666667</v>
      </c>
      <c r="AC108" s="101">
        <f t="shared" si="88"/>
        <v>0</v>
      </c>
      <c r="AD108" s="178" t="str">
        <f t="shared" ref="AD108:AF108" si="89">AVERAGE(AD35+AD23+AD11+AD4+AD59+AD71+AD83+AD95+AD107)</f>
        <v>#DIV/0!</v>
      </c>
      <c r="AE108" s="179" t="str">
        <f t="shared" si="89"/>
        <v>#DIV/0!</v>
      </c>
      <c r="AF108" s="180" t="str">
        <f t="shared" si="89"/>
        <v>#DIV/0!</v>
      </c>
      <c r="AG108" s="118"/>
      <c r="AH108" s="119"/>
      <c r="AI108" s="119"/>
      <c r="AJ108" s="119"/>
      <c r="AK108" s="119"/>
      <c r="AL108" s="120"/>
      <c r="AR108" s="7"/>
      <c r="AS108" s="8"/>
    </row>
    <row r="109" ht="12.75" customHeight="1">
      <c r="E109" s="121"/>
      <c r="F109" s="122">
        <f>SUM(F108:G108)/D108</f>
        <v>0.6666666667</v>
      </c>
      <c r="G109" s="123"/>
      <c r="H109" s="122">
        <f>SUM(H108:K108)/D108</f>
        <v>0.3333333333</v>
      </c>
      <c r="I109" s="123"/>
      <c r="J109" s="123"/>
      <c r="K109" s="123"/>
      <c r="L109" s="124">
        <f>L108/D108</f>
        <v>0</v>
      </c>
      <c r="M109" s="124">
        <f>M108/D108</f>
        <v>0</v>
      </c>
      <c r="N109" s="124">
        <f>N108/D108</f>
        <v>0.4</v>
      </c>
      <c r="O109" s="124">
        <f>O108/D108</f>
        <v>0</v>
      </c>
      <c r="P109" s="124">
        <f>P108/D108</f>
        <v>0</v>
      </c>
      <c r="Q109" s="124">
        <f>Q108/D108</f>
        <v>0</v>
      </c>
      <c r="R109" s="124">
        <f>R108/D108</f>
        <v>0.3333333333</v>
      </c>
      <c r="S109" s="124">
        <f>S108/D108</f>
        <v>0.2666666667</v>
      </c>
      <c r="T109" s="124">
        <f>T108/D108</f>
        <v>0</v>
      </c>
      <c r="U109" s="124">
        <f>U108/D108</f>
        <v>0</v>
      </c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R109" s="7"/>
      <c r="AS109" s="8"/>
    </row>
    <row r="110" ht="12.75" customHeight="1">
      <c r="E110" s="121"/>
      <c r="F110" s="125"/>
      <c r="G110" s="125"/>
      <c r="H110" s="125"/>
      <c r="I110" s="125"/>
      <c r="J110" s="125"/>
      <c r="K110" s="125"/>
      <c r="L110" s="124" t="s">
        <v>42</v>
      </c>
      <c r="M110" s="124">
        <f>SUM(L108+N108)/D108</f>
        <v>0.4</v>
      </c>
      <c r="N110" s="124" t="s">
        <v>43</v>
      </c>
      <c r="O110" s="124">
        <f>SUM(M108+O108)/D108</f>
        <v>0</v>
      </c>
      <c r="P110" s="124"/>
      <c r="Q110" s="124"/>
      <c r="R110" s="124"/>
      <c r="S110" s="124"/>
      <c r="T110" s="124"/>
      <c r="U110" s="124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R110" s="7"/>
      <c r="AS110" s="8"/>
    </row>
    <row r="111" ht="12.75" customHeight="1">
      <c r="E111" s="121"/>
      <c r="F111" s="125"/>
      <c r="G111" s="125"/>
      <c r="H111" s="125"/>
      <c r="I111" s="125"/>
      <c r="J111" s="125"/>
      <c r="K111" s="125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R111" s="7"/>
      <c r="AS111" s="8"/>
    </row>
    <row r="112" ht="12.75" customHeight="1">
      <c r="A112" s="16"/>
      <c r="B112" s="126" t="s">
        <v>3</v>
      </c>
      <c r="C112" s="127"/>
      <c r="D112" s="128"/>
      <c r="E112" s="129"/>
      <c r="F112" s="129" t="s">
        <v>4</v>
      </c>
      <c r="G112" s="130"/>
      <c r="H112" s="131"/>
      <c r="I112" s="131"/>
      <c r="J112" s="131"/>
      <c r="K112" s="132"/>
      <c r="L112" s="185" t="s">
        <v>5</v>
      </c>
      <c r="M112" s="133"/>
      <c r="N112" s="133"/>
      <c r="O112" s="134"/>
      <c r="P112" s="134"/>
      <c r="Q112" s="134"/>
      <c r="R112" s="134"/>
      <c r="S112" s="134"/>
      <c r="T112" s="134"/>
      <c r="U112" s="135"/>
      <c r="V112" s="136" t="s">
        <v>6</v>
      </c>
      <c r="W112" s="137"/>
      <c r="X112" s="138"/>
      <c r="Y112" s="138"/>
      <c r="Z112" s="138"/>
      <c r="AA112" s="138"/>
      <c r="AB112" s="138"/>
      <c r="AC112" s="139"/>
      <c r="AD112" s="31" t="s">
        <v>7</v>
      </c>
      <c r="AE112" s="32"/>
      <c r="AF112" s="33"/>
      <c r="AG112" s="126" t="s">
        <v>8</v>
      </c>
      <c r="AH112" s="127"/>
      <c r="AI112" s="140"/>
      <c r="AJ112" s="140"/>
      <c r="AK112" s="140"/>
      <c r="AL112" s="128"/>
      <c r="AR112" s="7"/>
      <c r="AS112" s="8"/>
    </row>
    <row r="113" ht="12.75" customHeight="1">
      <c r="A113" s="16"/>
      <c r="B113" s="35" t="s">
        <v>67</v>
      </c>
      <c r="C113" s="16" t="s">
        <v>68</v>
      </c>
      <c r="D113" s="34"/>
      <c r="E113" s="36" t="s">
        <v>11</v>
      </c>
      <c r="F113" s="37" t="s">
        <v>12</v>
      </c>
      <c r="G113" s="38" t="s">
        <v>13</v>
      </c>
      <c r="H113" s="38" t="s">
        <v>14</v>
      </c>
      <c r="I113" s="39" t="s">
        <v>15</v>
      </c>
      <c r="J113" s="39" t="s">
        <v>16</v>
      </c>
      <c r="K113" s="141" t="s">
        <v>17</v>
      </c>
      <c r="L113" s="142" t="s">
        <v>18</v>
      </c>
      <c r="M113" s="143" t="s">
        <v>18</v>
      </c>
      <c r="N113" s="143" t="s">
        <v>19</v>
      </c>
      <c r="O113" s="143" t="s">
        <v>19</v>
      </c>
      <c r="P113" s="143" t="s">
        <v>20</v>
      </c>
      <c r="Q113" s="143" t="s">
        <v>21</v>
      </c>
      <c r="R113" s="143" t="s">
        <v>22</v>
      </c>
      <c r="S113" s="143" t="s">
        <v>23</v>
      </c>
      <c r="T113" s="143" t="s">
        <v>24</v>
      </c>
      <c r="U113" s="144" t="s">
        <v>25</v>
      </c>
      <c r="V113" s="145" t="s">
        <v>26</v>
      </c>
      <c r="W113" s="146" t="s">
        <v>27</v>
      </c>
      <c r="X113" s="147" t="s">
        <v>22</v>
      </c>
      <c r="Y113" s="148" t="s">
        <v>23</v>
      </c>
      <c r="Z113" s="147" t="s">
        <v>28</v>
      </c>
      <c r="AA113" s="47" t="s">
        <v>29</v>
      </c>
      <c r="AB113" s="147" t="s">
        <v>30</v>
      </c>
      <c r="AC113" s="149" t="s">
        <v>31</v>
      </c>
      <c r="AD113" s="49" t="s">
        <v>32</v>
      </c>
      <c r="AE113" s="50" t="s">
        <v>33</v>
      </c>
      <c r="AF113" s="51" t="s">
        <v>34</v>
      </c>
      <c r="AG113" s="35"/>
      <c r="AH113" s="16"/>
      <c r="AI113" s="16"/>
      <c r="AJ113" s="16"/>
      <c r="AK113" s="16"/>
      <c r="AL113" s="34"/>
      <c r="AR113" s="7"/>
      <c r="AS113" s="8"/>
    </row>
    <row r="114" ht="12.75" customHeight="1">
      <c r="A114" s="18" t="s">
        <v>38</v>
      </c>
      <c r="B114" s="17" t="s">
        <v>39</v>
      </c>
      <c r="C114" s="18" t="s">
        <v>40</v>
      </c>
      <c r="D114" s="150" t="s">
        <v>41</v>
      </c>
      <c r="E114" s="36"/>
      <c r="F114" s="168"/>
      <c r="G114" s="169"/>
      <c r="H114" s="169"/>
      <c r="I114" s="169"/>
      <c r="J114" s="169"/>
      <c r="K114" s="170"/>
      <c r="L114" s="186" t="s">
        <v>42</v>
      </c>
      <c r="M114" s="153" t="s">
        <v>43</v>
      </c>
      <c r="N114" s="153" t="s">
        <v>42</v>
      </c>
      <c r="O114" s="153" t="s">
        <v>43</v>
      </c>
      <c r="P114" s="153" t="s">
        <v>44</v>
      </c>
      <c r="Q114" s="153"/>
      <c r="R114" s="153" t="s">
        <v>21</v>
      </c>
      <c r="S114" s="153" t="s">
        <v>45</v>
      </c>
      <c r="T114" s="153"/>
      <c r="U114" s="154" t="s">
        <v>46</v>
      </c>
      <c r="V114" s="155" t="s">
        <v>27</v>
      </c>
      <c r="W114" s="156"/>
      <c r="X114" s="157" t="s">
        <v>45</v>
      </c>
      <c r="Y114" s="158" t="s">
        <v>45</v>
      </c>
      <c r="Z114" s="157"/>
      <c r="AA114" s="61"/>
      <c r="AB114" s="157" t="s">
        <v>47</v>
      </c>
      <c r="AC114" s="159" t="s">
        <v>48</v>
      </c>
      <c r="AD114" s="63"/>
      <c r="AE114" s="64"/>
      <c r="AF114" s="51"/>
      <c r="AG114" s="160"/>
      <c r="AH114" s="161"/>
      <c r="AI114" s="161"/>
      <c r="AJ114" s="161"/>
      <c r="AK114" s="161"/>
      <c r="AL114" s="162"/>
      <c r="AR114" s="7"/>
      <c r="AS114" s="8"/>
    </row>
    <row r="115" ht="12.75" customHeight="1">
      <c r="A115" s="66">
        <v>37.0</v>
      </c>
      <c r="B115" s="79">
        <f>(C106+1)</f>
        <v>45663</v>
      </c>
      <c r="C115" s="68">
        <f t="shared" ref="C115:C118" si="90">(B115+6)</f>
        <v>45669</v>
      </c>
      <c r="D115" s="69">
        <v>2024.0</v>
      </c>
      <c r="E115" s="70">
        <f t="shared" ref="E115:E118" si="91">SUM(F115:K115)</f>
        <v>0</v>
      </c>
      <c r="F115" s="71">
        <f>'W37'!C18</f>
        <v>0</v>
      </c>
      <c r="G115" s="71">
        <f>'W37'!D18</f>
        <v>0</v>
      </c>
      <c r="H115" s="71">
        <f>'W37'!E18</f>
        <v>0</v>
      </c>
      <c r="I115" s="71">
        <f>'W37'!F18</f>
        <v>0</v>
      </c>
      <c r="J115" s="71">
        <f>'W37'!G18</f>
        <v>0</v>
      </c>
      <c r="K115" s="71">
        <f>'W37'!H18</f>
        <v>0</v>
      </c>
      <c r="L115" s="71">
        <f>'W37'!I18</f>
        <v>0</v>
      </c>
      <c r="M115" s="71">
        <f>'W37'!J18</f>
        <v>0</v>
      </c>
      <c r="N115" s="71">
        <f>'W37'!K18</f>
        <v>0</v>
      </c>
      <c r="O115" s="71">
        <f>'W37'!L18</f>
        <v>0</v>
      </c>
      <c r="P115" s="71">
        <f>'W37'!M18</f>
        <v>0</v>
      </c>
      <c r="Q115" s="71">
        <f>'W37'!N18</f>
        <v>0</v>
      </c>
      <c r="R115" s="71">
        <f>'W37'!O18</f>
        <v>0</v>
      </c>
      <c r="S115" s="71">
        <f>'W37'!P18</f>
        <v>0</v>
      </c>
      <c r="T115" s="71">
        <f>'W37'!Q18</f>
        <v>0</v>
      </c>
      <c r="U115" s="71">
        <f>'W37'!R18</f>
        <v>0</v>
      </c>
      <c r="V115" s="71">
        <f>'W37'!S18</f>
        <v>0</v>
      </c>
      <c r="W115" s="71">
        <f>'W37'!T18</f>
        <v>0</v>
      </c>
      <c r="X115" s="71">
        <f>'W37'!U18</f>
        <v>0</v>
      </c>
      <c r="Y115" s="71">
        <f>'W37'!V18</f>
        <v>0</v>
      </c>
      <c r="Z115" s="71">
        <f>'W37'!W18</f>
        <v>0</v>
      </c>
      <c r="AA115" s="71">
        <f>'W37'!X18</f>
        <v>0</v>
      </c>
      <c r="AB115" s="71">
        <f>'W37'!Y18</f>
        <v>0</v>
      </c>
      <c r="AC115" s="71">
        <f>'W37'!Z18</f>
        <v>0</v>
      </c>
      <c r="AD115" s="74" t="str">
        <f>CELL("CONTENTS",'W37'!AA18)</f>
        <v>#DIV/0!</v>
      </c>
      <c r="AE115" s="75" t="str">
        <f>CELL("CONTENTS",'W37'!AB18)</f>
        <v>#DIV/0!</v>
      </c>
      <c r="AF115" s="76" t="str">
        <f>CELL("CONTENTS",'W37'!AC18)</f>
        <v>#DIV/0!</v>
      </c>
      <c r="AG115" s="181"/>
      <c r="AH115" s="77"/>
      <c r="AI115" s="77"/>
      <c r="AJ115" s="77"/>
      <c r="AK115" s="77"/>
      <c r="AL115" s="78"/>
      <c r="AR115" s="7"/>
      <c r="AS115" s="8"/>
    </row>
    <row r="116" ht="12.75" customHeight="1">
      <c r="A116" s="66">
        <v>38.0</v>
      </c>
      <c r="B116" s="79">
        <f t="shared" ref="B116:B118" si="92">(C115+1)</f>
        <v>45670</v>
      </c>
      <c r="C116" s="68">
        <f t="shared" si="90"/>
        <v>45676</v>
      </c>
      <c r="D116" s="69">
        <v>2024.0</v>
      </c>
      <c r="E116" s="70">
        <f t="shared" si="91"/>
        <v>0</v>
      </c>
      <c r="F116" s="80">
        <f>'W38'!C18</f>
        <v>0</v>
      </c>
      <c r="G116" s="80">
        <f>'W38'!D18</f>
        <v>0</v>
      </c>
      <c r="H116" s="80">
        <f>'W38'!E18</f>
        <v>0</v>
      </c>
      <c r="I116" s="80">
        <f>'W38'!F18</f>
        <v>0</v>
      </c>
      <c r="J116" s="80">
        <f>'W38'!G18</f>
        <v>0</v>
      </c>
      <c r="K116" s="80">
        <f>'W38'!H18</f>
        <v>0</v>
      </c>
      <c r="L116" s="80">
        <f>'W38'!I18</f>
        <v>0</v>
      </c>
      <c r="M116" s="80">
        <f>'W38'!J18</f>
        <v>0</v>
      </c>
      <c r="N116" s="80">
        <f>'W38'!K18</f>
        <v>0</v>
      </c>
      <c r="O116" s="80">
        <f>'W38'!L18</f>
        <v>0</v>
      </c>
      <c r="P116" s="80">
        <f>'W38'!M18</f>
        <v>0</v>
      </c>
      <c r="Q116" s="80">
        <f>'W38'!N18</f>
        <v>0</v>
      </c>
      <c r="R116" s="80">
        <f>'W38'!O18</f>
        <v>0</v>
      </c>
      <c r="S116" s="80">
        <f>'W38'!P18</f>
        <v>0</v>
      </c>
      <c r="T116" s="80">
        <f>'W38'!Q18</f>
        <v>0</v>
      </c>
      <c r="U116" s="80">
        <f>'W38'!R18</f>
        <v>0</v>
      </c>
      <c r="V116" s="80">
        <f>'W38'!S18</f>
        <v>0</v>
      </c>
      <c r="W116" s="80">
        <f>'W38'!T18</f>
        <v>0</v>
      </c>
      <c r="X116" s="80">
        <f>'W38'!U18</f>
        <v>0</v>
      </c>
      <c r="Y116" s="80">
        <f>'W38'!V18</f>
        <v>0</v>
      </c>
      <c r="Z116" s="80">
        <f>'W38'!W18</f>
        <v>0</v>
      </c>
      <c r="AA116" s="80">
        <f>'W38'!X18</f>
        <v>0</v>
      </c>
      <c r="AB116" s="80">
        <f>'W38'!Y18</f>
        <v>0</v>
      </c>
      <c r="AC116" s="80">
        <f>'W38'!Z18</f>
        <v>0</v>
      </c>
      <c r="AD116" s="83" t="str">
        <f>CELL("CONTENTS",'W38'!AA18)</f>
        <v>#DIV/0!</v>
      </c>
      <c r="AE116" s="84" t="str">
        <f>CELL("CONTENTS",'W38'!AB18)</f>
        <v>#DIV/0!</v>
      </c>
      <c r="AF116" s="85" t="str">
        <f>CELL("CONTENTS",'W38'!AC18)</f>
        <v>#DIV/0!</v>
      </c>
      <c r="AG116" s="182"/>
      <c r="AH116" s="86"/>
      <c r="AI116" s="86"/>
      <c r="AJ116" s="86"/>
      <c r="AK116" s="86"/>
      <c r="AL116" s="87"/>
      <c r="AR116" s="7"/>
      <c r="AS116" s="8"/>
    </row>
    <row r="117" ht="12.75" customHeight="1">
      <c r="A117" s="66">
        <v>39.0</v>
      </c>
      <c r="B117" s="79">
        <f t="shared" si="92"/>
        <v>45677</v>
      </c>
      <c r="C117" s="68">
        <f t="shared" si="90"/>
        <v>45683</v>
      </c>
      <c r="D117" s="69">
        <v>2024.0</v>
      </c>
      <c r="E117" s="70">
        <f t="shared" si="91"/>
        <v>0</v>
      </c>
      <c r="F117" s="80">
        <f>'W39'!C18</f>
        <v>0</v>
      </c>
      <c r="G117" s="80">
        <f>'W39'!D18</f>
        <v>0</v>
      </c>
      <c r="H117" s="80">
        <f>'W39'!E18</f>
        <v>0</v>
      </c>
      <c r="I117" s="80">
        <f>'W39'!F18</f>
        <v>0</v>
      </c>
      <c r="J117" s="80">
        <f>'W39'!G18</f>
        <v>0</v>
      </c>
      <c r="K117" s="80">
        <f>'W39'!H18</f>
        <v>0</v>
      </c>
      <c r="L117" s="80">
        <f>'W39'!I18</f>
        <v>0</v>
      </c>
      <c r="M117" s="80">
        <f>'W39'!J18</f>
        <v>0</v>
      </c>
      <c r="N117" s="80">
        <f>'W39'!K18</f>
        <v>0</v>
      </c>
      <c r="O117" s="80">
        <f>'W39'!L18</f>
        <v>0</v>
      </c>
      <c r="P117" s="80">
        <f>'W39'!M18</f>
        <v>0</v>
      </c>
      <c r="Q117" s="80">
        <f>'W39'!N18</f>
        <v>0</v>
      </c>
      <c r="R117" s="80">
        <f>'W39'!O18</f>
        <v>0</v>
      </c>
      <c r="S117" s="80">
        <f>'W39'!P18</f>
        <v>0</v>
      </c>
      <c r="T117" s="80">
        <f>'W39'!Q18</f>
        <v>0</v>
      </c>
      <c r="U117" s="80">
        <f>'W39'!R18</f>
        <v>0</v>
      </c>
      <c r="V117" s="80">
        <f>'W39'!S18</f>
        <v>0</v>
      </c>
      <c r="W117" s="80">
        <f>'W39'!T18</f>
        <v>0</v>
      </c>
      <c r="X117" s="80">
        <f>'W39'!U18</f>
        <v>0</v>
      </c>
      <c r="Y117" s="80">
        <f>'W39'!V18</f>
        <v>0</v>
      </c>
      <c r="Z117" s="80">
        <f>'W39'!W18</f>
        <v>0</v>
      </c>
      <c r="AA117" s="80">
        <f>'W39'!X18</f>
        <v>0</v>
      </c>
      <c r="AB117" s="80">
        <f>'W39'!Y18</f>
        <v>0</v>
      </c>
      <c r="AC117" s="80">
        <f>'W39'!Z18</f>
        <v>0</v>
      </c>
      <c r="AD117" s="83" t="str">
        <f>CELL("CONTENTS",'W39'!AA18)</f>
        <v>#DIV/0!</v>
      </c>
      <c r="AE117" s="84" t="str">
        <f>CELL("CONTENTS",'W39'!AB18)</f>
        <v>#DIV/0!</v>
      </c>
      <c r="AF117" s="85" t="str">
        <f>CELL("CONTENTS",'W39'!AC18)</f>
        <v>#DIV/0!</v>
      </c>
      <c r="AG117" s="182"/>
      <c r="AH117" s="86"/>
      <c r="AI117" s="86"/>
      <c r="AJ117" s="86"/>
      <c r="AK117" s="86"/>
      <c r="AL117" s="87"/>
      <c r="AR117" s="7"/>
      <c r="AS117" s="8"/>
    </row>
    <row r="118" ht="12.75" customHeight="1">
      <c r="A118" s="66">
        <v>40.0</v>
      </c>
      <c r="B118" s="79">
        <f t="shared" si="92"/>
        <v>45684</v>
      </c>
      <c r="C118" s="68">
        <f t="shared" si="90"/>
        <v>45690</v>
      </c>
      <c r="D118" s="69">
        <v>2024.0</v>
      </c>
      <c r="E118" s="70">
        <f t="shared" si="91"/>
        <v>0</v>
      </c>
      <c r="F118" s="88">
        <f>'W40'!C18</f>
        <v>0</v>
      </c>
      <c r="G118" s="88">
        <f>'W40'!D18</f>
        <v>0</v>
      </c>
      <c r="H118" s="88">
        <f>'W40'!E18</f>
        <v>0</v>
      </c>
      <c r="I118" s="88">
        <f>'W40'!F18</f>
        <v>0</v>
      </c>
      <c r="J118" s="88">
        <f>'W40'!G18</f>
        <v>0</v>
      </c>
      <c r="K118" s="88">
        <f>'W40'!H18</f>
        <v>0</v>
      </c>
      <c r="L118" s="88">
        <f>'W40'!I18</f>
        <v>0</v>
      </c>
      <c r="M118" s="88">
        <f>'W40'!J18</f>
        <v>0</v>
      </c>
      <c r="N118" s="88">
        <f>'W40'!K18</f>
        <v>0</v>
      </c>
      <c r="O118" s="88">
        <f>'W40'!L18</f>
        <v>0</v>
      </c>
      <c r="P118" s="88">
        <f>'W40'!M18</f>
        <v>0</v>
      </c>
      <c r="Q118" s="88">
        <f>'W40'!N18</f>
        <v>0</v>
      </c>
      <c r="R118" s="88">
        <f>'W40'!O18</f>
        <v>0</v>
      </c>
      <c r="S118" s="88">
        <f>'W40'!P18</f>
        <v>0</v>
      </c>
      <c r="T118" s="88">
        <f>'W40'!Q18</f>
        <v>0</v>
      </c>
      <c r="U118" s="88">
        <f>'W40'!R18</f>
        <v>0</v>
      </c>
      <c r="V118" s="88">
        <f>'W40'!S18</f>
        <v>0</v>
      </c>
      <c r="W118" s="88">
        <f>'W40'!T18</f>
        <v>0</v>
      </c>
      <c r="X118" s="88">
        <f>'W40'!U18</f>
        <v>0</v>
      </c>
      <c r="Y118" s="88">
        <f>'W40'!V18</f>
        <v>0</v>
      </c>
      <c r="Z118" s="88">
        <f>'W40'!W18</f>
        <v>0</v>
      </c>
      <c r="AA118" s="88">
        <f>'W40'!X18</f>
        <v>0</v>
      </c>
      <c r="AB118" s="88">
        <f>'W40'!Y18</f>
        <v>0</v>
      </c>
      <c r="AC118" s="88">
        <f>'W40'!Z18</f>
        <v>0</v>
      </c>
      <c r="AD118" s="163" t="str">
        <f>CELL("CONTENTS",'W40'!AA18)</f>
        <v>#DIV/0!</v>
      </c>
      <c r="AE118" s="164" t="str">
        <f>CELL("CONTENTS",'W40'!AB18)</f>
        <v>#DIV/0!</v>
      </c>
      <c r="AF118" s="165" t="str">
        <f>CELL("CONTENTS",'W40'!AC18)</f>
        <v>#DIV/0!</v>
      </c>
      <c r="AG118" s="183"/>
      <c r="AH118" s="95"/>
      <c r="AI118" s="95"/>
      <c r="AJ118" s="95"/>
      <c r="AK118" s="95"/>
      <c r="AL118" s="96"/>
      <c r="AM118" s="167"/>
      <c r="AN118" s="167"/>
      <c r="AO118" s="167"/>
      <c r="AP118" s="167"/>
      <c r="AQ118" s="167"/>
      <c r="AR118" s="7"/>
      <c r="AS118" s="8"/>
      <c r="AT118" s="167"/>
      <c r="AU118" s="167"/>
      <c r="AV118" s="167"/>
      <c r="AW118" s="167"/>
      <c r="AX118" s="167"/>
      <c r="AY118" s="167"/>
      <c r="AZ118" s="167"/>
    </row>
    <row r="119" ht="12.75" customHeight="1">
      <c r="B119" s="97" t="s">
        <v>49</v>
      </c>
      <c r="C119" s="98"/>
      <c r="D119" s="99">
        <f>SUM(F119:K119)</f>
        <v>0</v>
      </c>
      <c r="E119" s="100"/>
      <c r="F119" s="101">
        <f t="shared" ref="F119:AC119" si="93">SUM(F115:F118)</f>
        <v>0</v>
      </c>
      <c r="G119" s="102">
        <f t="shared" si="93"/>
        <v>0</v>
      </c>
      <c r="H119" s="102">
        <f t="shared" si="93"/>
        <v>0</v>
      </c>
      <c r="I119" s="103">
        <f t="shared" si="93"/>
        <v>0</v>
      </c>
      <c r="J119" s="102">
        <f t="shared" si="93"/>
        <v>0</v>
      </c>
      <c r="K119" s="104">
        <f t="shared" si="93"/>
        <v>0</v>
      </c>
      <c r="L119" s="105">
        <f t="shared" si="93"/>
        <v>0</v>
      </c>
      <c r="M119" s="102">
        <f t="shared" si="93"/>
        <v>0</v>
      </c>
      <c r="N119" s="102">
        <f t="shared" si="93"/>
        <v>0</v>
      </c>
      <c r="O119" s="102">
        <f t="shared" si="93"/>
        <v>0</v>
      </c>
      <c r="P119" s="102">
        <f t="shared" si="93"/>
        <v>0</v>
      </c>
      <c r="Q119" s="102">
        <f t="shared" si="93"/>
        <v>0</v>
      </c>
      <c r="R119" s="102">
        <f t="shared" si="93"/>
        <v>0</v>
      </c>
      <c r="S119" s="102">
        <f t="shared" si="93"/>
        <v>0</v>
      </c>
      <c r="T119" s="102">
        <f t="shared" si="93"/>
        <v>0</v>
      </c>
      <c r="U119" s="104">
        <f t="shared" si="93"/>
        <v>0</v>
      </c>
      <c r="V119" s="101">
        <f t="shared" si="93"/>
        <v>0</v>
      </c>
      <c r="W119" s="102">
        <f t="shared" si="93"/>
        <v>0</v>
      </c>
      <c r="X119" s="102">
        <f t="shared" si="93"/>
        <v>0</v>
      </c>
      <c r="Y119" s="102">
        <f t="shared" si="93"/>
        <v>0</v>
      </c>
      <c r="Z119" s="102">
        <f t="shared" si="93"/>
        <v>0</v>
      </c>
      <c r="AA119" s="102">
        <f t="shared" si="93"/>
        <v>0</v>
      </c>
      <c r="AB119" s="102">
        <f t="shared" si="93"/>
        <v>0</v>
      </c>
      <c r="AC119" s="103">
        <f t="shared" si="93"/>
        <v>0</v>
      </c>
      <c r="AD119" s="106" t="str">
        <f t="shared" ref="AD119:AF119" si="94">AVERAGE(AD115:AD118)</f>
        <v>#DIV/0!</v>
      </c>
      <c r="AE119" s="107" t="str">
        <f t="shared" si="94"/>
        <v>#DIV/0!</v>
      </c>
      <c r="AF119" s="108" t="str">
        <f t="shared" si="94"/>
        <v>#DIV/0!</v>
      </c>
      <c r="AG119" s="184"/>
      <c r="AH119" s="109"/>
      <c r="AI119" s="109"/>
      <c r="AJ119" s="109"/>
      <c r="AK119" s="109"/>
      <c r="AL119" s="110"/>
      <c r="AR119" s="7"/>
      <c r="AS119" s="8"/>
    </row>
    <row r="120" ht="12.75" customHeight="1">
      <c r="B120" s="111" t="s">
        <v>50</v>
      </c>
      <c r="C120" s="112"/>
      <c r="D120" s="113">
        <f>D108+D119</f>
        <v>0.15625</v>
      </c>
      <c r="E120" s="114"/>
      <c r="F120" s="101">
        <f t="shared" ref="F120:AC120" si="95">F119+F108</f>
        <v>0.1041666667</v>
      </c>
      <c r="G120" s="101">
        <f t="shared" si="95"/>
        <v>0</v>
      </c>
      <c r="H120" s="101">
        <f t="shared" si="95"/>
        <v>0.01041666667</v>
      </c>
      <c r="I120" s="101">
        <f t="shared" si="95"/>
        <v>0</v>
      </c>
      <c r="J120" s="101">
        <f t="shared" si="95"/>
        <v>0</v>
      </c>
      <c r="K120" s="101">
        <f t="shared" si="95"/>
        <v>0.04166666667</v>
      </c>
      <c r="L120" s="101">
        <f t="shared" si="95"/>
        <v>0</v>
      </c>
      <c r="M120" s="101">
        <f t="shared" si="95"/>
        <v>0</v>
      </c>
      <c r="N120" s="101">
        <f t="shared" si="95"/>
        <v>0.0625</v>
      </c>
      <c r="O120" s="101">
        <f t="shared" si="95"/>
        <v>0</v>
      </c>
      <c r="P120" s="101">
        <f t="shared" si="95"/>
        <v>0</v>
      </c>
      <c r="Q120" s="101">
        <f t="shared" si="95"/>
        <v>0</v>
      </c>
      <c r="R120" s="101">
        <f t="shared" si="95"/>
        <v>0.05208333333</v>
      </c>
      <c r="S120" s="101">
        <f t="shared" si="95"/>
        <v>0.04166666667</v>
      </c>
      <c r="T120" s="101">
        <f t="shared" si="95"/>
        <v>0</v>
      </c>
      <c r="U120" s="101">
        <f t="shared" si="95"/>
        <v>0</v>
      </c>
      <c r="V120" s="101">
        <f t="shared" si="95"/>
        <v>0</v>
      </c>
      <c r="W120" s="101">
        <f t="shared" si="95"/>
        <v>0.0625</v>
      </c>
      <c r="X120" s="101">
        <f t="shared" si="95"/>
        <v>0</v>
      </c>
      <c r="Y120" s="101">
        <f t="shared" si="95"/>
        <v>0.04166666667</v>
      </c>
      <c r="Z120" s="101">
        <f t="shared" si="95"/>
        <v>0.01041666667</v>
      </c>
      <c r="AA120" s="101">
        <f t="shared" si="95"/>
        <v>0</v>
      </c>
      <c r="AB120" s="101">
        <f t="shared" si="95"/>
        <v>0.04166666667</v>
      </c>
      <c r="AC120" s="101">
        <f t="shared" si="95"/>
        <v>0</v>
      </c>
      <c r="AD120" s="178" t="str">
        <f t="shared" ref="AD120:AF120" si="96">AVERAGE(AD35+AD23+AD11+AD4+AD59+AD71+AD83+AD95+AD107+AD119)</f>
        <v>#DIV/0!</v>
      </c>
      <c r="AE120" s="179" t="str">
        <f t="shared" si="96"/>
        <v>#DIV/0!</v>
      </c>
      <c r="AF120" s="180" t="str">
        <f t="shared" si="96"/>
        <v>#DIV/0!</v>
      </c>
      <c r="AG120" s="118"/>
      <c r="AH120" s="119"/>
      <c r="AI120" s="119"/>
      <c r="AJ120" s="119"/>
      <c r="AK120" s="119"/>
      <c r="AL120" s="120"/>
      <c r="AR120" s="7"/>
      <c r="AS120" s="8"/>
    </row>
    <row r="121" ht="12.75" customHeight="1">
      <c r="E121" s="121"/>
      <c r="F121" s="122">
        <f>SUM(F120:G120)/D120</f>
        <v>0.6666666667</v>
      </c>
      <c r="G121" s="123"/>
      <c r="H121" s="122">
        <f>SUM(H120:K120)/D120</f>
        <v>0.3333333333</v>
      </c>
      <c r="I121" s="123"/>
      <c r="J121" s="123"/>
      <c r="K121" s="123"/>
      <c r="L121" s="124">
        <f>L120/D120</f>
        <v>0</v>
      </c>
      <c r="M121" s="124">
        <f>M120/D120</f>
        <v>0</v>
      </c>
      <c r="N121" s="124">
        <f>N120/D120</f>
        <v>0.4</v>
      </c>
      <c r="O121" s="124">
        <f>O120/D120</f>
        <v>0</v>
      </c>
      <c r="P121" s="124">
        <f>P120/D120</f>
        <v>0</v>
      </c>
      <c r="Q121" s="124">
        <f>Q120/D120</f>
        <v>0</v>
      </c>
      <c r="R121" s="124">
        <f>R120/D120</f>
        <v>0.3333333333</v>
      </c>
      <c r="S121" s="124">
        <f>S120/D120</f>
        <v>0.2666666667</v>
      </c>
      <c r="T121" s="124">
        <f>T120/D120</f>
        <v>0</v>
      </c>
      <c r="U121" s="124">
        <f>U120/D120</f>
        <v>0</v>
      </c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R121" s="7"/>
      <c r="AS121" s="8"/>
    </row>
    <row r="122" ht="12.75" customHeight="1">
      <c r="E122" s="121"/>
      <c r="F122" s="125"/>
      <c r="G122" s="125"/>
      <c r="H122" s="125"/>
      <c r="I122" s="125"/>
      <c r="J122" s="125"/>
      <c r="K122" s="125"/>
      <c r="L122" s="124" t="s">
        <v>42</v>
      </c>
      <c r="M122" s="124">
        <f>SUM(L120+N120)/D120</f>
        <v>0.4</v>
      </c>
      <c r="N122" s="124" t="s">
        <v>43</v>
      </c>
      <c r="O122" s="124">
        <f>SUM(M120+O120)/D120</f>
        <v>0</v>
      </c>
      <c r="P122" s="124"/>
      <c r="Q122" s="124"/>
      <c r="R122" s="124"/>
      <c r="S122" s="124"/>
      <c r="T122" s="124"/>
      <c r="U122" s="124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R122" s="7"/>
      <c r="AS122" s="8"/>
    </row>
    <row r="123" ht="12.75" customHeight="1">
      <c r="E123" s="121"/>
      <c r="F123" s="125"/>
      <c r="G123" s="125"/>
      <c r="H123" s="125"/>
      <c r="I123" s="125"/>
      <c r="J123" s="125"/>
      <c r="K123" s="125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R123" s="7"/>
      <c r="AS123" s="8"/>
    </row>
    <row r="124" ht="12.75" customHeight="1">
      <c r="A124" s="16"/>
      <c r="B124" s="126" t="s">
        <v>3</v>
      </c>
      <c r="C124" s="127"/>
      <c r="D124" s="128"/>
      <c r="E124" s="129"/>
      <c r="F124" s="129" t="s">
        <v>4</v>
      </c>
      <c r="G124" s="130"/>
      <c r="H124" s="131"/>
      <c r="I124" s="131"/>
      <c r="J124" s="131"/>
      <c r="K124" s="132"/>
      <c r="L124" s="185" t="s">
        <v>5</v>
      </c>
      <c r="M124" s="133"/>
      <c r="N124" s="133"/>
      <c r="O124" s="134"/>
      <c r="P124" s="134"/>
      <c r="Q124" s="134"/>
      <c r="R124" s="134"/>
      <c r="S124" s="134"/>
      <c r="T124" s="134"/>
      <c r="U124" s="135"/>
      <c r="V124" s="136" t="s">
        <v>6</v>
      </c>
      <c r="W124" s="137"/>
      <c r="X124" s="138"/>
      <c r="Y124" s="138"/>
      <c r="Z124" s="138"/>
      <c r="AA124" s="138"/>
      <c r="AB124" s="138"/>
      <c r="AC124" s="139"/>
      <c r="AD124" s="31" t="s">
        <v>7</v>
      </c>
      <c r="AE124" s="32"/>
      <c r="AF124" s="33"/>
      <c r="AG124" s="126" t="s">
        <v>8</v>
      </c>
      <c r="AH124" s="127"/>
      <c r="AI124" s="140"/>
      <c r="AJ124" s="140"/>
      <c r="AK124" s="140"/>
      <c r="AL124" s="128"/>
      <c r="AR124" s="7"/>
      <c r="AS124" s="8"/>
    </row>
    <row r="125" ht="12.75" customHeight="1">
      <c r="A125" s="16"/>
      <c r="B125" s="35" t="s">
        <v>69</v>
      </c>
      <c r="C125" s="16" t="s">
        <v>70</v>
      </c>
      <c r="D125" s="34"/>
      <c r="E125" s="36" t="s">
        <v>11</v>
      </c>
      <c r="F125" s="37" t="s">
        <v>12</v>
      </c>
      <c r="G125" s="38" t="s">
        <v>13</v>
      </c>
      <c r="H125" s="38" t="s">
        <v>14</v>
      </c>
      <c r="I125" s="39" t="s">
        <v>15</v>
      </c>
      <c r="J125" s="39" t="s">
        <v>16</v>
      </c>
      <c r="K125" s="141" t="s">
        <v>17</v>
      </c>
      <c r="L125" s="142" t="s">
        <v>18</v>
      </c>
      <c r="M125" s="143" t="s">
        <v>18</v>
      </c>
      <c r="N125" s="143" t="s">
        <v>19</v>
      </c>
      <c r="O125" s="143" t="s">
        <v>19</v>
      </c>
      <c r="P125" s="143" t="s">
        <v>20</v>
      </c>
      <c r="Q125" s="143" t="s">
        <v>21</v>
      </c>
      <c r="R125" s="143" t="s">
        <v>22</v>
      </c>
      <c r="S125" s="143" t="s">
        <v>23</v>
      </c>
      <c r="T125" s="143" t="s">
        <v>24</v>
      </c>
      <c r="U125" s="144" t="s">
        <v>25</v>
      </c>
      <c r="V125" s="145" t="s">
        <v>26</v>
      </c>
      <c r="W125" s="146" t="s">
        <v>27</v>
      </c>
      <c r="X125" s="147" t="s">
        <v>22</v>
      </c>
      <c r="Y125" s="148" t="s">
        <v>23</v>
      </c>
      <c r="Z125" s="147" t="s">
        <v>28</v>
      </c>
      <c r="AA125" s="47" t="s">
        <v>29</v>
      </c>
      <c r="AB125" s="147" t="s">
        <v>30</v>
      </c>
      <c r="AC125" s="149" t="s">
        <v>31</v>
      </c>
      <c r="AD125" s="49" t="s">
        <v>32</v>
      </c>
      <c r="AE125" s="50" t="s">
        <v>33</v>
      </c>
      <c r="AF125" s="51" t="s">
        <v>34</v>
      </c>
      <c r="AG125" s="35"/>
      <c r="AH125" s="16"/>
      <c r="AI125" s="16"/>
      <c r="AJ125" s="16"/>
      <c r="AK125" s="16"/>
      <c r="AL125" s="34"/>
      <c r="AR125" s="7"/>
      <c r="AS125" s="8"/>
    </row>
    <row r="126" ht="12.75" customHeight="1">
      <c r="A126" s="18" t="s">
        <v>38</v>
      </c>
      <c r="B126" s="17" t="s">
        <v>39</v>
      </c>
      <c r="C126" s="18" t="s">
        <v>40</v>
      </c>
      <c r="D126" s="150" t="s">
        <v>41</v>
      </c>
      <c r="E126" s="36"/>
      <c r="F126" s="168"/>
      <c r="G126" s="169"/>
      <c r="H126" s="169"/>
      <c r="I126" s="169"/>
      <c r="J126" s="169"/>
      <c r="K126" s="170"/>
      <c r="L126" s="186" t="s">
        <v>42</v>
      </c>
      <c r="M126" s="153" t="s">
        <v>43</v>
      </c>
      <c r="N126" s="153" t="s">
        <v>42</v>
      </c>
      <c r="O126" s="153" t="s">
        <v>43</v>
      </c>
      <c r="P126" s="153" t="s">
        <v>44</v>
      </c>
      <c r="Q126" s="153"/>
      <c r="R126" s="153" t="s">
        <v>21</v>
      </c>
      <c r="S126" s="153" t="s">
        <v>45</v>
      </c>
      <c r="T126" s="153"/>
      <c r="U126" s="154" t="s">
        <v>46</v>
      </c>
      <c r="V126" s="155" t="s">
        <v>27</v>
      </c>
      <c r="W126" s="156"/>
      <c r="X126" s="157" t="s">
        <v>45</v>
      </c>
      <c r="Y126" s="158" t="s">
        <v>45</v>
      </c>
      <c r="Z126" s="157"/>
      <c r="AA126" s="61"/>
      <c r="AB126" s="157" t="s">
        <v>47</v>
      </c>
      <c r="AC126" s="159" t="s">
        <v>48</v>
      </c>
      <c r="AD126" s="63"/>
      <c r="AE126" s="64"/>
      <c r="AF126" s="51"/>
      <c r="AG126" s="160"/>
      <c r="AH126" s="161"/>
      <c r="AI126" s="161"/>
      <c r="AJ126" s="161"/>
      <c r="AK126" s="161"/>
      <c r="AL126" s="162"/>
      <c r="AR126" s="7"/>
      <c r="AS126" s="8"/>
    </row>
    <row r="127" ht="12.75" customHeight="1">
      <c r="A127" s="66">
        <v>41.0</v>
      </c>
      <c r="B127" s="79">
        <f>(C118+1)</f>
        <v>45691</v>
      </c>
      <c r="C127" s="68">
        <f t="shared" ref="C127:C130" si="97">(B127+6)</f>
        <v>45697</v>
      </c>
      <c r="D127" s="69">
        <v>2024.0</v>
      </c>
      <c r="E127" s="70">
        <f t="shared" ref="E127:E130" si="98">SUM(F127:K127)</f>
        <v>0</v>
      </c>
      <c r="F127" s="71">
        <f>'W41'!C18</f>
        <v>0</v>
      </c>
      <c r="G127" s="71">
        <f>'W41'!D18</f>
        <v>0</v>
      </c>
      <c r="H127" s="71">
        <f>'W41'!E18</f>
        <v>0</v>
      </c>
      <c r="I127" s="71">
        <f>'W41'!F18</f>
        <v>0</v>
      </c>
      <c r="J127" s="71">
        <f>'W41'!G18</f>
        <v>0</v>
      </c>
      <c r="K127" s="71">
        <f>'W41'!H18</f>
        <v>0</v>
      </c>
      <c r="L127" s="71">
        <f>'W41'!I18</f>
        <v>0</v>
      </c>
      <c r="M127" s="71">
        <f>'W41'!J18</f>
        <v>0</v>
      </c>
      <c r="N127" s="71">
        <f>'W41'!K18</f>
        <v>0</v>
      </c>
      <c r="O127" s="71">
        <f>'W41'!L18</f>
        <v>0</v>
      </c>
      <c r="P127" s="71">
        <f>'W41'!M18</f>
        <v>0</v>
      </c>
      <c r="Q127" s="71">
        <f>'W41'!N18</f>
        <v>0</v>
      </c>
      <c r="R127" s="71">
        <f>'W41'!O18</f>
        <v>0</v>
      </c>
      <c r="S127" s="71">
        <f>'W41'!P18</f>
        <v>0</v>
      </c>
      <c r="T127" s="71">
        <f>'W41'!Q18</f>
        <v>0</v>
      </c>
      <c r="U127" s="71">
        <f>'W41'!R18</f>
        <v>0</v>
      </c>
      <c r="V127" s="71">
        <f>'W41'!S18</f>
        <v>0</v>
      </c>
      <c r="W127" s="71">
        <f>'W41'!T18</f>
        <v>0</v>
      </c>
      <c r="X127" s="71">
        <f>'W41'!U18</f>
        <v>0</v>
      </c>
      <c r="Y127" s="71">
        <f>'W41'!V18</f>
        <v>0</v>
      </c>
      <c r="Z127" s="71">
        <f>'W41'!W18</f>
        <v>0</v>
      </c>
      <c r="AA127" s="71">
        <f>'W41'!X18</f>
        <v>0</v>
      </c>
      <c r="AB127" s="71">
        <f>'W41'!Y18</f>
        <v>0</v>
      </c>
      <c r="AC127" s="71">
        <f>'W41'!Z18</f>
        <v>0</v>
      </c>
      <c r="AD127" s="74" t="str">
        <f>CELL("CONTENTS",'W41'!AA18)</f>
        <v>#DIV/0!</v>
      </c>
      <c r="AE127" s="75" t="str">
        <f>CELL("CONTENTS",'W41'!AB18)</f>
        <v>#DIV/0!</v>
      </c>
      <c r="AF127" s="76" t="str">
        <f>CELL("CONTENTS",'W41'!AC18)</f>
        <v>#DIV/0!</v>
      </c>
      <c r="AG127" s="181"/>
      <c r="AH127" s="77"/>
      <c r="AI127" s="77"/>
      <c r="AJ127" s="77"/>
      <c r="AK127" s="77"/>
      <c r="AL127" s="78"/>
      <c r="AR127" s="7"/>
      <c r="AS127" s="8"/>
    </row>
    <row r="128" ht="12.75" customHeight="1">
      <c r="A128" s="66">
        <v>42.0</v>
      </c>
      <c r="B128" s="79">
        <f t="shared" ref="B128:B130" si="99">(C127+1)</f>
        <v>45698</v>
      </c>
      <c r="C128" s="68">
        <f t="shared" si="97"/>
        <v>45704</v>
      </c>
      <c r="D128" s="69">
        <v>2024.0</v>
      </c>
      <c r="E128" s="70">
        <f t="shared" si="98"/>
        <v>0</v>
      </c>
      <c r="F128" s="80">
        <f>'W42'!C18</f>
        <v>0</v>
      </c>
      <c r="G128" s="80">
        <f>'W42'!D18</f>
        <v>0</v>
      </c>
      <c r="H128" s="80">
        <f>'W42'!E18</f>
        <v>0</v>
      </c>
      <c r="I128" s="80">
        <f>'W42'!F18</f>
        <v>0</v>
      </c>
      <c r="J128" s="80">
        <f>'W42'!G18</f>
        <v>0</v>
      </c>
      <c r="K128" s="80">
        <f>'W42'!H18</f>
        <v>0</v>
      </c>
      <c r="L128" s="80">
        <f>'W42'!I18</f>
        <v>0</v>
      </c>
      <c r="M128" s="80">
        <f>'W42'!J18</f>
        <v>0</v>
      </c>
      <c r="N128" s="80">
        <f>'W42'!K18</f>
        <v>0</v>
      </c>
      <c r="O128" s="80">
        <f>'W42'!L18</f>
        <v>0</v>
      </c>
      <c r="P128" s="80">
        <f>'W42'!M18</f>
        <v>0</v>
      </c>
      <c r="Q128" s="80">
        <f>'W42'!N18</f>
        <v>0</v>
      </c>
      <c r="R128" s="80">
        <f>'W42'!O18</f>
        <v>0</v>
      </c>
      <c r="S128" s="80">
        <f>'W42'!P18</f>
        <v>0</v>
      </c>
      <c r="T128" s="80">
        <f>'W42'!Q18</f>
        <v>0</v>
      </c>
      <c r="U128" s="80">
        <f>'W42'!R18</f>
        <v>0</v>
      </c>
      <c r="V128" s="80">
        <f>'W42'!S18</f>
        <v>0</v>
      </c>
      <c r="W128" s="80">
        <f>'W42'!T18</f>
        <v>0</v>
      </c>
      <c r="X128" s="80">
        <f>'W42'!U18</f>
        <v>0</v>
      </c>
      <c r="Y128" s="80">
        <f>'W42'!V18</f>
        <v>0</v>
      </c>
      <c r="Z128" s="80">
        <f>'W42'!W18</f>
        <v>0</v>
      </c>
      <c r="AA128" s="80">
        <f>'W42'!X18</f>
        <v>0</v>
      </c>
      <c r="AB128" s="80">
        <f>'W42'!Y18</f>
        <v>0</v>
      </c>
      <c r="AC128" s="80">
        <f>'W42'!Z18</f>
        <v>0</v>
      </c>
      <c r="AD128" s="83" t="str">
        <f>CELL("CONTENTS",'W42'!AA18)</f>
        <v>#DIV/0!</v>
      </c>
      <c r="AE128" s="84" t="str">
        <f>CELL("CONTENTS",'W42'!AB18)</f>
        <v>#DIV/0!</v>
      </c>
      <c r="AF128" s="85" t="str">
        <f>CELL("CONTENTS",'W42'!AC18)</f>
        <v>#DIV/0!</v>
      </c>
      <c r="AG128" s="182"/>
      <c r="AH128" s="86"/>
      <c r="AI128" s="86"/>
      <c r="AJ128" s="86"/>
      <c r="AK128" s="86"/>
      <c r="AL128" s="87"/>
      <c r="AR128" s="7"/>
      <c r="AS128" s="8"/>
    </row>
    <row r="129" ht="12.75" customHeight="1">
      <c r="A129" s="66">
        <v>43.0</v>
      </c>
      <c r="B129" s="79">
        <f t="shared" si="99"/>
        <v>45705</v>
      </c>
      <c r="C129" s="68">
        <f t="shared" si="97"/>
        <v>45711</v>
      </c>
      <c r="D129" s="69">
        <v>2024.0</v>
      </c>
      <c r="E129" s="70">
        <f t="shared" si="98"/>
        <v>0</v>
      </c>
      <c r="F129" s="80">
        <f>'W43'!C18</f>
        <v>0</v>
      </c>
      <c r="G129" s="80">
        <f>'W43'!D18</f>
        <v>0</v>
      </c>
      <c r="H129" s="80">
        <f>'W43'!E18</f>
        <v>0</v>
      </c>
      <c r="I129" s="80">
        <f>'W43'!F18</f>
        <v>0</v>
      </c>
      <c r="J129" s="80">
        <f>'W43'!G18</f>
        <v>0</v>
      </c>
      <c r="K129" s="80">
        <f>'W43'!H18</f>
        <v>0</v>
      </c>
      <c r="L129" s="80">
        <f>'W43'!I18</f>
        <v>0</v>
      </c>
      <c r="M129" s="80">
        <f>'W43'!J18</f>
        <v>0</v>
      </c>
      <c r="N129" s="80">
        <f>'W43'!K18</f>
        <v>0</v>
      </c>
      <c r="O129" s="80">
        <f>'W43'!L18</f>
        <v>0</v>
      </c>
      <c r="P129" s="80">
        <f>'W43'!M18</f>
        <v>0</v>
      </c>
      <c r="Q129" s="80">
        <f>'W43'!N18</f>
        <v>0</v>
      </c>
      <c r="R129" s="80">
        <f>'W43'!O18</f>
        <v>0</v>
      </c>
      <c r="S129" s="80">
        <f>'W43'!P18</f>
        <v>0</v>
      </c>
      <c r="T129" s="80">
        <f>'W43'!Q18</f>
        <v>0</v>
      </c>
      <c r="U129" s="80">
        <f>'W43'!R18</f>
        <v>0</v>
      </c>
      <c r="V129" s="80">
        <f>'W43'!S18</f>
        <v>0</v>
      </c>
      <c r="W129" s="80">
        <f>'W43'!T18</f>
        <v>0</v>
      </c>
      <c r="X129" s="80">
        <f>'W43'!U18</f>
        <v>0</v>
      </c>
      <c r="Y129" s="80">
        <f>'W43'!V18</f>
        <v>0</v>
      </c>
      <c r="Z129" s="80">
        <f>'W43'!W18</f>
        <v>0</v>
      </c>
      <c r="AA129" s="80">
        <f>'W43'!X18</f>
        <v>0</v>
      </c>
      <c r="AB129" s="80">
        <f>'W43'!Y18</f>
        <v>0</v>
      </c>
      <c r="AC129" s="80">
        <f>'W43'!Z18</f>
        <v>0</v>
      </c>
      <c r="AD129" s="83" t="str">
        <f>CELL("CONTENTS",'W43'!AA18)</f>
        <v>#DIV/0!</v>
      </c>
      <c r="AE129" s="84" t="str">
        <f>CELL("CONTENTS",'W43'!AB18)</f>
        <v>#DIV/0!</v>
      </c>
      <c r="AF129" s="85" t="str">
        <f>CELL("CONTENTS",'W43'!AC18)</f>
        <v>#DIV/0!</v>
      </c>
      <c r="AG129" s="182"/>
      <c r="AH129" s="86"/>
      <c r="AI129" s="86"/>
      <c r="AJ129" s="86"/>
      <c r="AK129" s="86"/>
      <c r="AL129" s="87"/>
      <c r="AR129" s="7"/>
      <c r="AS129" s="8"/>
    </row>
    <row r="130" ht="12.75" customHeight="1">
      <c r="A130" s="66">
        <v>44.0</v>
      </c>
      <c r="B130" s="79">
        <f t="shared" si="99"/>
        <v>45712</v>
      </c>
      <c r="C130" s="68">
        <f t="shared" si="97"/>
        <v>45718</v>
      </c>
      <c r="D130" s="69">
        <v>2024.0</v>
      </c>
      <c r="E130" s="70">
        <f t="shared" si="98"/>
        <v>0</v>
      </c>
      <c r="F130" s="88">
        <f>'W44'!C18</f>
        <v>0</v>
      </c>
      <c r="G130" s="88">
        <f>'W44'!D18</f>
        <v>0</v>
      </c>
      <c r="H130" s="88">
        <f>'W44'!E18</f>
        <v>0</v>
      </c>
      <c r="I130" s="88">
        <f>'W44'!F18</f>
        <v>0</v>
      </c>
      <c r="J130" s="88">
        <f>'W44'!G18</f>
        <v>0</v>
      </c>
      <c r="K130" s="88">
        <f>'W44'!H18</f>
        <v>0</v>
      </c>
      <c r="L130" s="88">
        <f>'W44'!I18</f>
        <v>0</v>
      </c>
      <c r="M130" s="88">
        <f>'W44'!J18</f>
        <v>0</v>
      </c>
      <c r="N130" s="88">
        <f>'W44'!K18</f>
        <v>0</v>
      </c>
      <c r="O130" s="88">
        <f>'W44'!L18</f>
        <v>0</v>
      </c>
      <c r="P130" s="88">
        <f>'W44'!M18</f>
        <v>0</v>
      </c>
      <c r="Q130" s="88">
        <f>'W44'!N18</f>
        <v>0</v>
      </c>
      <c r="R130" s="88">
        <f>'W44'!O18</f>
        <v>0</v>
      </c>
      <c r="S130" s="88">
        <f>'W44'!P18</f>
        <v>0</v>
      </c>
      <c r="T130" s="88">
        <f>'W44'!Q18</f>
        <v>0</v>
      </c>
      <c r="U130" s="88">
        <f>'W44'!R18</f>
        <v>0</v>
      </c>
      <c r="V130" s="88">
        <f>'W44'!S18</f>
        <v>0</v>
      </c>
      <c r="W130" s="88">
        <f>'W44'!T18</f>
        <v>0</v>
      </c>
      <c r="X130" s="88">
        <f>'W44'!U18</f>
        <v>0</v>
      </c>
      <c r="Y130" s="88">
        <f>'W44'!V18</f>
        <v>0</v>
      </c>
      <c r="Z130" s="88">
        <f>'W44'!W18</f>
        <v>0</v>
      </c>
      <c r="AA130" s="88">
        <f>'W44'!X18</f>
        <v>0</v>
      </c>
      <c r="AB130" s="88">
        <f>'W44'!Y18</f>
        <v>0</v>
      </c>
      <c r="AC130" s="88">
        <f>'W44'!Z18</f>
        <v>0</v>
      </c>
      <c r="AD130" s="163" t="str">
        <f>CELL("CONTENTS",'W44'!AA18)</f>
        <v>#DIV/0!</v>
      </c>
      <c r="AE130" s="164" t="str">
        <f>CELL("CONTENTS",'W44'!AB18)</f>
        <v>#DIV/0!</v>
      </c>
      <c r="AF130" s="165" t="str">
        <f>CELL("CONTENTS",'W44'!AC18)</f>
        <v>#DIV/0!</v>
      </c>
      <c r="AG130" s="183"/>
      <c r="AH130" s="95"/>
      <c r="AI130" s="95"/>
      <c r="AJ130" s="95"/>
      <c r="AK130" s="95"/>
      <c r="AL130" s="96"/>
      <c r="AM130" s="167"/>
      <c r="AN130" s="167"/>
      <c r="AO130" s="167"/>
      <c r="AP130" s="167"/>
      <c r="AQ130" s="167"/>
      <c r="AR130" s="7"/>
      <c r="AS130" s="8"/>
      <c r="AT130" s="167"/>
      <c r="AU130" s="167"/>
      <c r="AV130" s="167"/>
      <c r="AW130" s="167"/>
      <c r="AX130" s="167"/>
      <c r="AY130" s="167"/>
      <c r="AZ130" s="167"/>
    </row>
    <row r="131" ht="12.75" customHeight="1">
      <c r="B131" s="97" t="s">
        <v>49</v>
      </c>
      <c r="C131" s="98"/>
      <c r="D131" s="99">
        <f>SUM(F131:K131)</f>
        <v>0</v>
      </c>
      <c r="E131" s="100"/>
      <c r="F131" s="101">
        <f t="shared" ref="F131:AC131" si="100">SUM(F127:F130)</f>
        <v>0</v>
      </c>
      <c r="G131" s="102">
        <f t="shared" si="100"/>
        <v>0</v>
      </c>
      <c r="H131" s="102">
        <f t="shared" si="100"/>
        <v>0</v>
      </c>
      <c r="I131" s="103">
        <f t="shared" si="100"/>
        <v>0</v>
      </c>
      <c r="J131" s="102">
        <f t="shared" si="100"/>
        <v>0</v>
      </c>
      <c r="K131" s="104">
        <f t="shared" si="100"/>
        <v>0</v>
      </c>
      <c r="L131" s="105">
        <f t="shared" si="100"/>
        <v>0</v>
      </c>
      <c r="M131" s="102">
        <f t="shared" si="100"/>
        <v>0</v>
      </c>
      <c r="N131" s="102">
        <f t="shared" si="100"/>
        <v>0</v>
      </c>
      <c r="O131" s="102">
        <f t="shared" si="100"/>
        <v>0</v>
      </c>
      <c r="P131" s="102">
        <f t="shared" si="100"/>
        <v>0</v>
      </c>
      <c r="Q131" s="102">
        <f t="shared" si="100"/>
        <v>0</v>
      </c>
      <c r="R131" s="102">
        <f t="shared" si="100"/>
        <v>0</v>
      </c>
      <c r="S131" s="102">
        <f t="shared" si="100"/>
        <v>0</v>
      </c>
      <c r="T131" s="102">
        <f t="shared" si="100"/>
        <v>0</v>
      </c>
      <c r="U131" s="104">
        <f t="shared" si="100"/>
        <v>0</v>
      </c>
      <c r="V131" s="101">
        <f t="shared" si="100"/>
        <v>0</v>
      </c>
      <c r="W131" s="102">
        <f t="shared" si="100"/>
        <v>0</v>
      </c>
      <c r="X131" s="102">
        <f t="shared" si="100"/>
        <v>0</v>
      </c>
      <c r="Y131" s="102">
        <f t="shared" si="100"/>
        <v>0</v>
      </c>
      <c r="Z131" s="102">
        <f t="shared" si="100"/>
        <v>0</v>
      </c>
      <c r="AA131" s="102">
        <f t="shared" si="100"/>
        <v>0</v>
      </c>
      <c r="AB131" s="102">
        <f t="shared" si="100"/>
        <v>0</v>
      </c>
      <c r="AC131" s="103">
        <f t="shared" si="100"/>
        <v>0</v>
      </c>
      <c r="AD131" s="106" t="str">
        <f t="shared" ref="AD131:AF131" si="101">AVERAGE(AD127:AD130)</f>
        <v>#DIV/0!</v>
      </c>
      <c r="AE131" s="107" t="str">
        <f t="shared" si="101"/>
        <v>#DIV/0!</v>
      </c>
      <c r="AF131" s="108" t="str">
        <f t="shared" si="101"/>
        <v>#DIV/0!</v>
      </c>
      <c r="AG131" s="184"/>
      <c r="AH131" s="109"/>
      <c r="AI131" s="109"/>
      <c r="AJ131" s="109"/>
      <c r="AK131" s="109"/>
      <c r="AL131" s="110"/>
      <c r="AR131" s="7"/>
      <c r="AS131" s="8"/>
    </row>
    <row r="132" ht="12.75" customHeight="1">
      <c r="B132" s="111" t="s">
        <v>50</v>
      </c>
      <c r="C132" s="112"/>
      <c r="D132" s="113">
        <f>D120+D131</f>
        <v>0.15625</v>
      </c>
      <c r="E132" s="114"/>
      <c r="F132" s="101">
        <f t="shared" ref="F132:AC132" si="102">F131+F120</f>
        <v>0.1041666667</v>
      </c>
      <c r="G132" s="101">
        <f t="shared" si="102"/>
        <v>0</v>
      </c>
      <c r="H132" s="101">
        <f t="shared" si="102"/>
        <v>0.01041666667</v>
      </c>
      <c r="I132" s="101">
        <f t="shared" si="102"/>
        <v>0</v>
      </c>
      <c r="J132" s="101">
        <f t="shared" si="102"/>
        <v>0</v>
      </c>
      <c r="K132" s="101">
        <f t="shared" si="102"/>
        <v>0.04166666667</v>
      </c>
      <c r="L132" s="101">
        <f t="shared" si="102"/>
        <v>0</v>
      </c>
      <c r="M132" s="101">
        <f t="shared" si="102"/>
        <v>0</v>
      </c>
      <c r="N132" s="101">
        <f t="shared" si="102"/>
        <v>0.0625</v>
      </c>
      <c r="O132" s="101">
        <f t="shared" si="102"/>
        <v>0</v>
      </c>
      <c r="P132" s="101">
        <f t="shared" si="102"/>
        <v>0</v>
      </c>
      <c r="Q132" s="101">
        <f t="shared" si="102"/>
        <v>0</v>
      </c>
      <c r="R132" s="101">
        <f t="shared" si="102"/>
        <v>0.05208333333</v>
      </c>
      <c r="S132" s="101">
        <f t="shared" si="102"/>
        <v>0.04166666667</v>
      </c>
      <c r="T132" s="101">
        <f t="shared" si="102"/>
        <v>0</v>
      </c>
      <c r="U132" s="101">
        <f t="shared" si="102"/>
        <v>0</v>
      </c>
      <c r="V132" s="101">
        <f t="shared" si="102"/>
        <v>0</v>
      </c>
      <c r="W132" s="101">
        <f t="shared" si="102"/>
        <v>0.0625</v>
      </c>
      <c r="X132" s="101">
        <f t="shared" si="102"/>
        <v>0</v>
      </c>
      <c r="Y132" s="101">
        <f t="shared" si="102"/>
        <v>0.04166666667</v>
      </c>
      <c r="Z132" s="101">
        <f t="shared" si="102"/>
        <v>0.01041666667</v>
      </c>
      <c r="AA132" s="101">
        <f t="shared" si="102"/>
        <v>0</v>
      </c>
      <c r="AB132" s="101">
        <f t="shared" si="102"/>
        <v>0.04166666667</v>
      </c>
      <c r="AC132" s="101">
        <f t="shared" si="102"/>
        <v>0</v>
      </c>
      <c r="AD132" s="178" t="str">
        <f t="shared" ref="AD132:AF132" si="103">AVERAGE(AD35+AD23+AD11+AD4+AD59+AD71+AD83+AD95+AD107+AD119+AD131)</f>
        <v>#DIV/0!</v>
      </c>
      <c r="AE132" s="179" t="str">
        <f t="shared" si="103"/>
        <v>#DIV/0!</v>
      </c>
      <c r="AF132" s="180" t="str">
        <f t="shared" si="103"/>
        <v>#DIV/0!</v>
      </c>
      <c r="AG132" s="118"/>
      <c r="AH132" s="119"/>
      <c r="AI132" s="119"/>
      <c r="AJ132" s="119"/>
      <c r="AK132" s="119"/>
      <c r="AL132" s="120"/>
      <c r="AR132" s="7"/>
      <c r="AS132" s="8"/>
    </row>
    <row r="133" ht="12.75" customHeight="1">
      <c r="E133" s="121"/>
      <c r="F133" s="122">
        <f>SUM(F132:G132)/D132</f>
        <v>0.6666666667</v>
      </c>
      <c r="G133" s="123"/>
      <c r="H133" s="122">
        <f>SUM(H132:K132)/D132</f>
        <v>0.3333333333</v>
      </c>
      <c r="I133" s="123"/>
      <c r="J133" s="123"/>
      <c r="K133" s="123"/>
      <c r="L133" s="124">
        <f>L132/D132</f>
        <v>0</v>
      </c>
      <c r="M133" s="124">
        <f>M132/D132</f>
        <v>0</v>
      </c>
      <c r="N133" s="124">
        <f>N132/D132</f>
        <v>0.4</v>
      </c>
      <c r="O133" s="124">
        <f>O132/D132</f>
        <v>0</v>
      </c>
      <c r="P133" s="124">
        <f>P132/D132</f>
        <v>0</v>
      </c>
      <c r="Q133" s="124">
        <f>Q132/D132</f>
        <v>0</v>
      </c>
      <c r="R133" s="124">
        <f>R132/D132</f>
        <v>0.3333333333</v>
      </c>
      <c r="S133" s="124">
        <f>S132/D132</f>
        <v>0.2666666667</v>
      </c>
      <c r="T133" s="124">
        <f>T132/D132</f>
        <v>0</v>
      </c>
      <c r="U133" s="124">
        <f>U132/D132</f>
        <v>0</v>
      </c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R133" s="7"/>
      <c r="AS133" s="8"/>
    </row>
    <row r="134" ht="12.75" customHeight="1">
      <c r="E134" s="121"/>
      <c r="F134" s="125"/>
      <c r="G134" s="125"/>
      <c r="H134" s="125"/>
      <c r="I134" s="125"/>
      <c r="J134" s="125"/>
      <c r="K134" s="125"/>
      <c r="L134" s="124" t="s">
        <v>42</v>
      </c>
      <c r="M134" s="124">
        <f>SUM(L132+N132)/D132</f>
        <v>0.4</v>
      </c>
      <c r="N134" s="124" t="s">
        <v>43</v>
      </c>
      <c r="O134" s="124">
        <f>SUM(M132+O132)/D132</f>
        <v>0</v>
      </c>
      <c r="P134" s="124"/>
      <c r="Q134" s="124"/>
      <c r="R134" s="124"/>
      <c r="S134" s="124"/>
      <c r="T134" s="124"/>
      <c r="U134" s="124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R134" s="7"/>
      <c r="AS134" s="8"/>
    </row>
    <row r="135" ht="12.75" customHeight="1">
      <c r="E135" s="121"/>
      <c r="F135" s="125"/>
      <c r="G135" s="125"/>
      <c r="H135" s="125"/>
      <c r="I135" s="125"/>
      <c r="J135" s="125"/>
      <c r="K135" s="125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R135" s="7"/>
      <c r="AS135" s="8"/>
    </row>
    <row r="136" ht="12.75" customHeight="1">
      <c r="A136" s="16"/>
      <c r="B136" s="126" t="s">
        <v>3</v>
      </c>
      <c r="C136" s="127"/>
      <c r="D136" s="128"/>
      <c r="E136" s="129"/>
      <c r="F136" s="129" t="s">
        <v>4</v>
      </c>
      <c r="G136" s="130"/>
      <c r="H136" s="131"/>
      <c r="I136" s="131"/>
      <c r="J136" s="131"/>
      <c r="K136" s="132"/>
      <c r="L136" s="185" t="s">
        <v>5</v>
      </c>
      <c r="M136" s="133"/>
      <c r="N136" s="133"/>
      <c r="O136" s="134"/>
      <c r="P136" s="134"/>
      <c r="Q136" s="134"/>
      <c r="R136" s="134"/>
      <c r="S136" s="134"/>
      <c r="T136" s="134"/>
      <c r="U136" s="135"/>
      <c r="V136" s="136" t="s">
        <v>6</v>
      </c>
      <c r="W136" s="137"/>
      <c r="X136" s="138"/>
      <c r="Y136" s="138"/>
      <c r="Z136" s="138"/>
      <c r="AA136" s="138"/>
      <c r="AB136" s="138"/>
      <c r="AC136" s="139"/>
      <c r="AD136" s="31" t="s">
        <v>7</v>
      </c>
      <c r="AE136" s="32"/>
      <c r="AF136" s="33"/>
      <c r="AG136" s="126" t="s">
        <v>8</v>
      </c>
      <c r="AH136" s="127"/>
      <c r="AI136" s="140"/>
      <c r="AJ136" s="140"/>
      <c r="AK136" s="140"/>
      <c r="AL136" s="128"/>
      <c r="AR136" s="7"/>
      <c r="AS136" s="8"/>
    </row>
    <row r="137" ht="12.75" customHeight="1">
      <c r="A137" s="16"/>
      <c r="B137" s="35" t="s">
        <v>71</v>
      </c>
      <c r="C137" s="16" t="s">
        <v>72</v>
      </c>
      <c r="D137" s="34"/>
      <c r="E137" s="36" t="s">
        <v>11</v>
      </c>
      <c r="F137" s="37" t="s">
        <v>12</v>
      </c>
      <c r="G137" s="38" t="s">
        <v>13</v>
      </c>
      <c r="H137" s="38" t="s">
        <v>14</v>
      </c>
      <c r="I137" s="39" t="s">
        <v>15</v>
      </c>
      <c r="J137" s="39" t="s">
        <v>16</v>
      </c>
      <c r="K137" s="141" t="s">
        <v>17</v>
      </c>
      <c r="L137" s="142" t="s">
        <v>18</v>
      </c>
      <c r="M137" s="143" t="s">
        <v>18</v>
      </c>
      <c r="N137" s="143" t="s">
        <v>19</v>
      </c>
      <c r="O137" s="143" t="s">
        <v>19</v>
      </c>
      <c r="P137" s="143" t="s">
        <v>20</v>
      </c>
      <c r="Q137" s="143" t="s">
        <v>21</v>
      </c>
      <c r="R137" s="143" t="s">
        <v>22</v>
      </c>
      <c r="S137" s="143" t="s">
        <v>23</v>
      </c>
      <c r="T137" s="143" t="s">
        <v>24</v>
      </c>
      <c r="U137" s="144" t="s">
        <v>25</v>
      </c>
      <c r="V137" s="145" t="s">
        <v>26</v>
      </c>
      <c r="W137" s="146" t="s">
        <v>27</v>
      </c>
      <c r="X137" s="147" t="s">
        <v>22</v>
      </c>
      <c r="Y137" s="148" t="s">
        <v>23</v>
      </c>
      <c r="Z137" s="147" t="s">
        <v>28</v>
      </c>
      <c r="AA137" s="47" t="s">
        <v>29</v>
      </c>
      <c r="AB137" s="147" t="s">
        <v>30</v>
      </c>
      <c r="AC137" s="149" t="s">
        <v>31</v>
      </c>
      <c r="AD137" s="49" t="s">
        <v>32</v>
      </c>
      <c r="AE137" s="50" t="s">
        <v>33</v>
      </c>
      <c r="AF137" s="51" t="s">
        <v>34</v>
      </c>
      <c r="AG137" s="35"/>
      <c r="AH137" s="16"/>
      <c r="AI137" s="16"/>
      <c r="AJ137" s="16"/>
      <c r="AK137" s="16"/>
      <c r="AL137" s="34"/>
      <c r="AR137" s="7"/>
      <c r="AS137" s="8"/>
    </row>
    <row r="138" ht="12.75" customHeight="1">
      <c r="A138" s="18" t="s">
        <v>38</v>
      </c>
      <c r="B138" s="17" t="s">
        <v>39</v>
      </c>
      <c r="C138" s="18" t="s">
        <v>40</v>
      </c>
      <c r="D138" s="150" t="s">
        <v>41</v>
      </c>
      <c r="E138" s="36"/>
      <c r="F138" s="168"/>
      <c r="G138" s="169"/>
      <c r="H138" s="169"/>
      <c r="I138" s="169"/>
      <c r="J138" s="169"/>
      <c r="K138" s="170"/>
      <c r="L138" s="186" t="s">
        <v>42</v>
      </c>
      <c r="M138" s="153" t="s">
        <v>43</v>
      </c>
      <c r="N138" s="153" t="s">
        <v>42</v>
      </c>
      <c r="O138" s="153" t="s">
        <v>43</v>
      </c>
      <c r="P138" s="153" t="s">
        <v>44</v>
      </c>
      <c r="Q138" s="153"/>
      <c r="R138" s="153" t="s">
        <v>21</v>
      </c>
      <c r="S138" s="153" t="s">
        <v>45</v>
      </c>
      <c r="T138" s="153"/>
      <c r="U138" s="154" t="s">
        <v>46</v>
      </c>
      <c r="V138" s="155" t="s">
        <v>27</v>
      </c>
      <c r="W138" s="156"/>
      <c r="X138" s="157" t="s">
        <v>45</v>
      </c>
      <c r="Y138" s="158" t="s">
        <v>45</v>
      </c>
      <c r="Z138" s="157"/>
      <c r="AA138" s="61"/>
      <c r="AB138" s="157" t="s">
        <v>47</v>
      </c>
      <c r="AC138" s="159" t="s">
        <v>48</v>
      </c>
      <c r="AD138" s="63"/>
      <c r="AE138" s="64"/>
      <c r="AF138" s="51"/>
      <c r="AG138" s="160"/>
      <c r="AH138" s="161"/>
      <c r="AI138" s="161"/>
      <c r="AJ138" s="161"/>
      <c r="AK138" s="161"/>
      <c r="AL138" s="162"/>
      <c r="AR138" s="7"/>
      <c r="AS138" s="8"/>
    </row>
    <row r="139" ht="12.75" customHeight="1">
      <c r="A139" s="66">
        <v>45.0</v>
      </c>
      <c r="B139" s="79">
        <f>(C130+1)</f>
        <v>45719</v>
      </c>
      <c r="C139" s="68">
        <f t="shared" ref="C139:C142" si="104">(B139+6)</f>
        <v>45725</v>
      </c>
      <c r="D139" s="69">
        <v>2024.0</v>
      </c>
      <c r="E139" s="70">
        <f t="shared" ref="E139:E142" si="105">SUM(F139:K139)</f>
        <v>0</v>
      </c>
      <c r="F139" s="71">
        <f>'W45'!C18</f>
        <v>0</v>
      </c>
      <c r="G139" s="71">
        <f>'W45'!D18</f>
        <v>0</v>
      </c>
      <c r="H139" s="71">
        <f>'W45'!E18</f>
        <v>0</v>
      </c>
      <c r="I139" s="71">
        <f>'W45'!F18</f>
        <v>0</v>
      </c>
      <c r="J139" s="71">
        <f>'W45'!G18</f>
        <v>0</v>
      </c>
      <c r="K139" s="71">
        <f>'W45'!H18</f>
        <v>0</v>
      </c>
      <c r="L139" s="71">
        <f>'W45'!I18</f>
        <v>0</v>
      </c>
      <c r="M139" s="71">
        <f>'W45'!J18</f>
        <v>0</v>
      </c>
      <c r="N139" s="71">
        <f>'W45'!K18</f>
        <v>0</v>
      </c>
      <c r="O139" s="71">
        <f>'W45'!L18</f>
        <v>0</v>
      </c>
      <c r="P139" s="71">
        <f>'W45'!M18</f>
        <v>0</v>
      </c>
      <c r="Q139" s="71">
        <f>'W45'!N18</f>
        <v>0</v>
      </c>
      <c r="R139" s="71">
        <f>'W45'!O18</f>
        <v>0</v>
      </c>
      <c r="S139" s="71">
        <f>'W45'!P18</f>
        <v>0</v>
      </c>
      <c r="T139" s="71">
        <f>'W45'!Q18</f>
        <v>0</v>
      </c>
      <c r="U139" s="71">
        <f>'W45'!R18</f>
        <v>0</v>
      </c>
      <c r="V139" s="71">
        <f>'W45'!S18</f>
        <v>0</v>
      </c>
      <c r="W139" s="71">
        <f>'W45'!T18</f>
        <v>0</v>
      </c>
      <c r="X139" s="71">
        <f>'W45'!U18</f>
        <v>0</v>
      </c>
      <c r="Y139" s="71">
        <f>'W45'!V18</f>
        <v>0</v>
      </c>
      <c r="Z139" s="71">
        <f>'W45'!W18</f>
        <v>0</v>
      </c>
      <c r="AA139" s="71">
        <f>'W45'!X18</f>
        <v>0</v>
      </c>
      <c r="AB139" s="71">
        <f>'W45'!Y18</f>
        <v>0</v>
      </c>
      <c r="AC139" s="71">
        <f>'W45'!Z18</f>
        <v>0</v>
      </c>
      <c r="AD139" s="74" t="str">
        <f>CELL("CONTENTS",'W45'!AA18)</f>
        <v>#DIV/0!</v>
      </c>
      <c r="AE139" s="75" t="str">
        <f>CELL("CONTENTS",'W45'!AB18)</f>
        <v>#DIV/0!</v>
      </c>
      <c r="AF139" s="76" t="str">
        <f>CELL("CONTENTS",'W45'!AC18)</f>
        <v>#DIV/0!</v>
      </c>
      <c r="AG139" s="181"/>
      <c r="AH139" s="77"/>
      <c r="AI139" s="77"/>
      <c r="AJ139" s="77"/>
      <c r="AK139" s="77"/>
      <c r="AL139" s="78"/>
      <c r="AR139" s="7"/>
      <c r="AS139" s="8"/>
    </row>
    <row r="140" ht="12.75" customHeight="1">
      <c r="A140" s="66">
        <v>46.0</v>
      </c>
      <c r="B140" s="79">
        <f t="shared" ref="B140:B142" si="106">(C139+1)</f>
        <v>45726</v>
      </c>
      <c r="C140" s="68">
        <f t="shared" si="104"/>
        <v>45732</v>
      </c>
      <c r="D140" s="69">
        <v>2024.0</v>
      </c>
      <c r="E140" s="70">
        <f t="shared" si="105"/>
        <v>0</v>
      </c>
      <c r="F140" s="80">
        <f>'W46'!C18</f>
        <v>0</v>
      </c>
      <c r="G140" s="80">
        <f>'W46'!D18</f>
        <v>0</v>
      </c>
      <c r="H140" s="80">
        <f>'W46'!E18</f>
        <v>0</v>
      </c>
      <c r="I140" s="80">
        <f>'W46'!F18</f>
        <v>0</v>
      </c>
      <c r="J140" s="80">
        <f>'W46'!G18</f>
        <v>0</v>
      </c>
      <c r="K140" s="80">
        <f>'W46'!H18</f>
        <v>0</v>
      </c>
      <c r="L140" s="80">
        <f>'W46'!I18</f>
        <v>0</v>
      </c>
      <c r="M140" s="80">
        <f>'W46'!J18</f>
        <v>0</v>
      </c>
      <c r="N140" s="80">
        <f>'W46'!K18</f>
        <v>0</v>
      </c>
      <c r="O140" s="80">
        <f>'W46'!L18</f>
        <v>0</v>
      </c>
      <c r="P140" s="80">
        <f>'W46'!M18</f>
        <v>0</v>
      </c>
      <c r="Q140" s="80">
        <f>'W46'!N18</f>
        <v>0</v>
      </c>
      <c r="R140" s="80">
        <f>'W46'!O18</f>
        <v>0</v>
      </c>
      <c r="S140" s="80">
        <f>'W46'!P18</f>
        <v>0</v>
      </c>
      <c r="T140" s="80">
        <f>'W46'!Q18</f>
        <v>0</v>
      </c>
      <c r="U140" s="80">
        <f>'W46'!R18</f>
        <v>0</v>
      </c>
      <c r="V140" s="80">
        <f>'W46'!S18</f>
        <v>0</v>
      </c>
      <c r="W140" s="80">
        <f>'W46'!T18</f>
        <v>0</v>
      </c>
      <c r="X140" s="80">
        <f>'W46'!U18</f>
        <v>0</v>
      </c>
      <c r="Y140" s="80">
        <f>'W46'!V18</f>
        <v>0</v>
      </c>
      <c r="Z140" s="80">
        <f>'W46'!W18</f>
        <v>0</v>
      </c>
      <c r="AA140" s="80">
        <f>'W46'!X18</f>
        <v>0</v>
      </c>
      <c r="AB140" s="80">
        <f>'W46'!Y18</f>
        <v>0</v>
      </c>
      <c r="AC140" s="80">
        <f>'W46'!Z18</f>
        <v>0</v>
      </c>
      <c r="AD140" s="83" t="str">
        <f>CELL("CONTENTS",'W47'!AA18)</f>
        <v>#DIV/0!</v>
      </c>
      <c r="AE140" s="84" t="str">
        <f>CELL("CONTENTS",'W47'!AB18)</f>
        <v>#DIV/0!</v>
      </c>
      <c r="AF140" s="85" t="str">
        <f>CELL("CONTENTS",'W47'!AC18)</f>
        <v>#DIV/0!</v>
      </c>
      <c r="AG140" s="182"/>
      <c r="AH140" s="86"/>
      <c r="AI140" s="86"/>
      <c r="AJ140" s="86"/>
      <c r="AK140" s="86"/>
      <c r="AL140" s="87"/>
      <c r="AR140" s="7"/>
      <c r="AS140" s="8"/>
    </row>
    <row r="141" ht="12.75" customHeight="1">
      <c r="A141" s="66">
        <v>47.0</v>
      </c>
      <c r="B141" s="79">
        <f t="shared" si="106"/>
        <v>45733</v>
      </c>
      <c r="C141" s="68">
        <f t="shared" si="104"/>
        <v>45739</v>
      </c>
      <c r="D141" s="69">
        <v>2024.0</v>
      </c>
      <c r="E141" s="70">
        <f t="shared" si="105"/>
        <v>0</v>
      </c>
      <c r="F141" s="80">
        <f>'W47'!C18</f>
        <v>0</v>
      </c>
      <c r="G141" s="80">
        <f>'W47'!D18</f>
        <v>0</v>
      </c>
      <c r="H141" s="80">
        <f>'W47'!E18</f>
        <v>0</v>
      </c>
      <c r="I141" s="80">
        <f>'W47'!F18</f>
        <v>0</v>
      </c>
      <c r="J141" s="80">
        <f>'W47'!G18</f>
        <v>0</v>
      </c>
      <c r="K141" s="80">
        <f>'W47'!H18</f>
        <v>0</v>
      </c>
      <c r="L141" s="80">
        <f>'W47'!I18</f>
        <v>0</v>
      </c>
      <c r="M141" s="80">
        <f>'W47'!J18</f>
        <v>0</v>
      </c>
      <c r="N141" s="80">
        <f>'W47'!K18</f>
        <v>0</v>
      </c>
      <c r="O141" s="80">
        <f>'W47'!L18</f>
        <v>0</v>
      </c>
      <c r="P141" s="80">
        <f>'W47'!M18</f>
        <v>0</v>
      </c>
      <c r="Q141" s="80">
        <f>'W47'!N18</f>
        <v>0</v>
      </c>
      <c r="R141" s="80">
        <f>'W47'!O18</f>
        <v>0</v>
      </c>
      <c r="S141" s="80">
        <f>'W47'!P18</f>
        <v>0</v>
      </c>
      <c r="T141" s="80">
        <f>'W47'!Q18</f>
        <v>0</v>
      </c>
      <c r="U141" s="80">
        <f>'W47'!R18</f>
        <v>0</v>
      </c>
      <c r="V141" s="80">
        <f>'W47'!S18</f>
        <v>0</v>
      </c>
      <c r="W141" s="80">
        <f>'W47'!T18</f>
        <v>0</v>
      </c>
      <c r="X141" s="80">
        <f>'W47'!U18</f>
        <v>0</v>
      </c>
      <c r="Y141" s="80">
        <f>'W47'!V18</f>
        <v>0</v>
      </c>
      <c r="Z141" s="80">
        <f>'W47'!W18</f>
        <v>0</v>
      </c>
      <c r="AA141" s="80">
        <f>'W47'!X18</f>
        <v>0</v>
      </c>
      <c r="AB141" s="80">
        <f>'W47'!Y18</f>
        <v>0</v>
      </c>
      <c r="AC141" s="80">
        <f>'W47'!Z18</f>
        <v>0</v>
      </c>
      <c r="AD141" s="83" t="str">
        <f>CELL("CONTENTS",'W46'!AA18)</f>
        <v>#DIV/0!</v>
      </c>
      <c r="AE141" s="84" t="str">
        <f>CELL("CONTENTS",'W46'!AB18)</f>
        <v>#DIV/0!</v>
      </c>
      <c r="AF141" s="85" t="str">
        <f>CELL("CONTENTS",'W46'!AC18)</f>
        <v>#DIV/0!</v>
      </c>
      <c r="AG141" s="182"/>
      <c r="AH141" s="86"/>
      <c r="AI141" s="86"/>
      <c r="AJ141" s="86"/>
      <c r="AK141" s="86"/>
      <c r="AL141" s="87"/>
      <c r="AR141" s="7"/>
      <c r="AS141" s="8"/>
    </row>
    <row r="142" ht="12.75" customHeight="1">
      <c r="A142" s="66">
        <v>48.0</v>
      </c>
      <c r="B142" s="79">
        <f t="shared" si="106"/>
        <v>45740</v>
      </c>
      <c r="C142" s="68">
        <f t="shared" si="104"/>
        <v>45746</v>
      </c>
      <c r="D142" s="69">
        <v>2024.0</v>
      </c>
      <c r="E142" s="70">
        <f t="shared" si="105"/>
        <v>0</v>
      </c>
      <c r="F142" s="88">
        <f>'W48'!C18</f>
        <v>0</v>
      </c>
      <c r="G142" s="88">
        <f>'W48'!D18</f>
        <v>0</v>
      </c>
      <c r="H142" s="88">
        <f>'W48'!E18</f>
        <v>0</v>
      </c>
      <c r="I142" s="88">
        <f>'W48'!F18</f>
        <v>0</v>
      </c>
      <c r="J142" s="88">
        <f>'W48'!G18</f>
        <v>0</v>
      </c>
      <c r="K142" s="88">
        <f>'W48'!H18</f>
        <v>0</v>
      </c>
      <c r="L142" s="88">
        <f>'W48'!I18</f>
        <v>0</v>
      </c>
      <c r="M142" s="88">
        <f>'W48'!J18</f>
        <v>0</v>
      </c>
      <c r="N142" s="88">
        <f>'W48'!K18</f>
        <v>0</v>
      </c>
      <c r="O142" s="88">
        <f>'W48'!L18</f>
        <v>0</v>
      </c>
      <c r="P142" s="88">
        <f>'W48'!M18</f>
        <v>0</v>
      </c>
      <c r="Q142" s="88">
        <f>'W48'!N18</f>
        <v>0</v>
      </c>
      <c r="R142" s="88">
        <f>'W48'!O18</f>
        <v>0</v>
      </c>
      <c r="S142" s="88">
        <f>'W48'!P18</f>
        <v>0</v>
      </c>
      <c r="T142" s="88">
        <f>'W48'!Q18</f>
        <v>0</v>
      </c>
      <c r="U142" s="88">
        <f>'W48'!R18</f>
        <v>0</v>
      </c>
      <c r="V142" s="88">
        <f>'W48'!S18</f>
        <v>0</v>
      </c>
      <c r="W142" s="88">
        <f>'W48'!T18</f>
        <v>0</v>
      </c>
      <c r="X142" s="88">
        <f>'W48'!U18</f>
        <v>0</v>
      </c>
      <c r="Y142" s="88">
        <f>'W48'!V18</f>
        <v>0</v>
      </c>
      <c r="Z142" s="88">
        <f>'W48'!W18</f>
        <v>0</v>
      </c>
      <c r="AA142" s="88">
        <f>'W48'!X18</f>
        <v>0</v>
      </c>
      <c r="AB142" s="88">
        <f>'W48'!Y18</f>
        <v>0</v>
      </c>
      <c r="AC142" s="88">
        <f>'W48'!Z18</f>
        <v>0</v>
      </c>
      <c r="AD142" s="163" t="str">
        <f>CELL("CONTENTS",'W48'!AA18)</f>
        <v>#DIV/0!</v>
      </c>
      <c r="AE142" s="164" t="str">
        <f>CELL("CONTENTS",'W48'!AB18)</f>
        <v>#DIV/0!</v>
      </c>
      <c r="AF142" s="165" t="str">
        <f>CELL("CONTENTS",'W48'!AC18)</f>
        <v>#DIV/0!</v>
      </c>
      <c r="AG142" s="183"/>
      <c r="AH142" s="95"/>
      <c r="AI142" s="95"/>
      <c r="AJ142" s="95"/>
      <c r="AK142" s="95"/>
      <c r="AL142" s="96"/>
      <c r="AM142" s="167"/>
      <c r="AN142" s="167"/>
      <c r="AO142" s="167"/>
      <c r="AP142" s="167"/>
      <c r="AQ142" s="167"/>
      <c r="AR142" s="7"/>
      <c r="AS142" s="8"/>
      <c r="AT142" s="167"/>
      <c r="AU142" s="167"/>
      <c r="AV142" s="167"/>
      <c r="AW142" s="167"/>
      <c r="AX142" s="167"/>
      <c r="AY142" s="167"/>
      <c r="AZ142" s="167"/>
    </row>
    <row r="143" ht="12.75" customHeight="1">
      <c r="B143" s="97" t="s">
        <v>49</v>
      </c>
      <c r="C143" s="98"/>
      <c r="D143" s="99">
        <f>SUM(F143:K143)</f>
        <v>0</v>
      </c>
      <c r="E143" s="100"/>
      <c r="F143" s="101">
        <f t="shared" ref="F143:AC143" si="107">SUM(F139:F142)</f>
        <v>0</v>
      </c>
      <c r="G143" s="102">
        <f t="shared" si="107"/>
        <v>0</v>
      </c>
      <c r="H143" s="102">
        <f t="shared" si="107"/>
        <v>0</v>
      </c>
      <c r="I143" s="103">
        <f t="shared" si="107"/>
        <v>0</v>
      </c>
      <c r="J143" s="102">
        <f t="shared" si="107"/>
        <v>0</v>
      </c>
      <c r="K143" s="104">
        <f t="shared" si="107"/>
        <v>0</v>
      </c>
      <c r="L143" s="105">
        <f t="shared" si="107"/>
        <v>0</v>
      </c>
      <c r="M143" s="102">
        <f t="shared" si="107"/>
        <v>0</v>
      </c>
      <c r="N143" s="102">
        <f t="shared" si="107"/>
        <v>0</v>
      </c>
      <c r="O143" s="102">
        <f t="shared" si="107"/>
        <v>0</v>
      </c>
      <c r="P143" s="102">
        <f t="shared" si="107"/>
        <v>0</v>
      </c>
      <c r="Q143" s="102">
        <f t="shared" si="107"/>
        <v>0</v>
      </c>
      <c r="R143" s="102">
        <f t="shared" si="107"/>
        <v>0</v>
      </c>
      <c r="S143" s="102">
        <f t="shared" si="107"/>
        <v>0</v>
      </c>
      <c r="T143" s="102">
        <f t="shared" si="107"/>
        <v>0</v>
      </c>
      <c r="U143" s="104">
        <f t="shared" si="107"/>
        <v>0</v>
      </c>
      <c r="V143" s="101">
        <f t="shared" si="107"/>
        <v>0</v>
      </c>
      <c r="W143" s="102">
        <f t="shared" si="107"/>
        <v>0</v>
      </c>
      <c r="X143" s="102">
        <f t="shared" si="107"/>
        <v>0</v>
      </c>
      <c r="Y143" s="102">
        <f t="shared" si="107"/>
        <v>0</v>
      </c>
      <c r="Z143" s="102">
        <f t="shared" si="107"/>
        <v>0</v>
      </c>
      <c r="AA143" s="102">
        <f t="shared" si="107"/>
        <v>0</v>
      </c>
      <c r="AB143" s="102">
        <f t="shared" si="107"/>
        <v>0</v>
      </c>
      <c r="AC143" s="103">
        <f t="shared" si="107"/>
        <v>0</v>
      </c>
      <c r="AD143" s="106" t="str">
        <f t="shared" ref="AD143:AF143" si="108">AVERAGE(AD139:AD142)</f>
        <v>#DIV/0!</v>
      </c>
      <c r="AE143" s="107" t="str">
        <f t="shared" si="108"/>
        <v>#DIV/0!</v>
      </c>
      <c r="AF143" s="108" t="str">
        <f t="shared" si="108"/>
        <v>#DIV/0!</v>
      </c>
      <c r="AG143" s="184"/>
      <c r="AH143" s="109"/>
      <c r="AI143" s="109"/>
      <c r="AJ143" s="109"/>
      <c r="AK143" s="109"/>
      <c r="AL143" s="110"/>
      <c r="AR143" s="7"/>
      <c r="AS143" s="8"/>
    </row>
    <row r="144" ht="12.75" customHeight="1">
      <c r="B144" s="111" t="s">
        <v>50</v>
      </c>
      <c r="C144" s="112"/>
      <c r="D144" s="113">
        <f>D132+D143</f>
        <v>0.15625</v>
      </c>
      <c r="E144" s="114"/>
      <c r="F144" s="101">
        <f t="shared" ref="F144:AC144" si="109">F143+F132</f>
        <v>0.1041666667</v>
      </c>
      <c r="G144" s="101">
        <f t="shared" si="109"/>
        <v>0</v>
      </c>
      <c r="H144" s="101">
        <f t="shared" si="109"/>
        <v>0.01041666667</v>
      </c>
      <c r="I144" s="101">
        <f t="shared" si="109"/>
        <v>0</v>
      </c>
      <c r="J144" s="101">
        <f t="shared" si="109"/>
        <v>0</v>
      </c>
      <c r="K144" s="101">
        <f t="shared" si="109"/>
        <v>0.04166666667</v>
      </c>
      <c r="L144" s="101">
        <f t="shared" si="109"/>
        <v>0</v>
      </c>
      <c r="M144" s="101">
        <f t="shared" si="109"/>
        <v>0</v>
      </c>
      <c r="N144" s="101">
        <f t="shared" si="109"/>
        <v>0.0625</v>
      </c>
      <c r="O144" s="101">
        <f t="shared" si="109"/>
        <v>0</v>
      </c>
      <c r="P144" s="101">
        <f t="shared" si="109"/>
        <v>0</v>
      </c>
      <c r="Q144" s="101">
        <f t="shared" si="109"/>
        <v>0</v>
      </c>
      <c r="R144" s="101">
        <f t="shared" si="109"/>
        <v>0.05208333333</v>
      </c>
      <c r="S144" s="101">
        <f t="shared" si="109"/>
        <v>0.04166666667</v>
      </c>
      <c r="T144" s="101">
        <f t="shared" si="109"/>
        <v>0</v>
      </c>
      <c r="U144" s="101">
        <f t="shared" si="109"/>
        <v>0</v>
      </c>
      <c r="V144" s="101">
        <f t="shared" si="109"/>
        <v>0</v>
      </c>
      <c r="W144" s="101">
        <f t="shared" si="109"/>
        <v>0.0625</v>
      </c>
      <c r="X144" s="101">
        <f t="shared" si="109"/>
        <v>0</v>
      </c>
      <c r="Y144" s="101">
        <f t="shared" si="109"/>
        <v>0.04166666667</v>
      </c>
      <c r="Z144" s="101">
        <f t="shared" si="109"/>
        <v>0.01041666667</v>
      </c>
      <c r="AA144" s="101">
        <f t="shared" si="109"/>
        <v>0</v>
      </c>
      <c r="AB144" s="101">
        <f t="shared" si="109"/>
        <v>0.04166666667</v>
      </c>
      <c r="AC144" s="101">
        <f t="shared" si="109"/>
        <v>0</v>
      </c>
      <c r="AD144" s="178" t="str">
        <f t="shared" ref="AD144:AF144" si="110">AVERAGE(AD35+AD23+AD11+AD4+AD59+AD71+AD83+AD95+AD107+AD119+AD131+AD143)</f>
        <v>#DIV/0!</v>
      </c>
      <c r="AE144" s="179" t="str">
        <f t="shared" si="110"/>
        <v>#DIV/0!</v>
      </c>
      <c r="AF144" s="180" t="str">
        <f t="shared" si="110"/>
        <v>#DIV/0!</v>
      </c>
      <c r="AG144" s="118"/>
      <c r="AH144" s="119"/>
      <c r="AI144" s="119"/>
      <c r="AJ144" s="119"/>
      <c r="AK144" s="119"/>
      <c r="AL144" s="120"/>
      <c r="AR144" s="7"/>
      <c r="AS144" s="8"/>
    </row>
    <row r="145" ht="12.75" customHeight="1">
      <c r="E145" s="121"/>
      <c r="F145" s="122">
        <f>SUM(F144:G144)/D144</f>
        <v>0.6666666667</v>
      </c>
      <c r="G145" s="123"/>
      <c r="H145" s="122">
        <f>SUM(H144:K144)/D144</f>
        <v>0.3333333333</v>
      </c>
      <c r="I145" s="123"/>
      <c r="J145" s="123"/>
      <c r="K145" s="123"/>
      <c r="L145" s="124">
        <f>L144/D144</f>
        <v>0</v>
      </c>
      <c r="M145" s="124">
        <f>M144/D144</f>
        <v>0</v>
      </c>
      <c r="N145" s="124">
        <f>N144/D144</f>
        <v>0.4</v>
      </c>
      <c r="O145" s="124">
        <f>O144/D144</f>
        <v>0</v>
      </c>
      <c r="P145" s="124">
        <f>P144/D144</f>
        <v>0</v>
      </c>
      <c r="Q145" s="124">
        <f>Q144/D144</f>
        <v>0</v>
      </c>
      <c r="R145" s="124">
        <f>R144/D144</f>
        <v>0.3333333333</v>
      </c>
      <c r="S145" s="124">
        <f>S144/D144</f>
        <v>0.2666666667</v>
      </c>
      <c r="T145" s="124">
        <f>T144/D144</f>
        <v>0</v>
      </c>
      <c r="U145" s="124">
        <f>U144/D144</f>
        <v>0</v>
      </c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R145" s="7"/>
      <c r="AS145" s="8"/>
    </row>
    <row r="146" ht="12.75" customHeight="1">
      <c r="E146" s="121"/>
      <c r="F146" s="125"/>
      <c r="G146" s="125"/>
      <c r="H146" s="125"/>
      <c r="I146" s="125"/>
      <c r="J146" s="125"/>
      <c r="K146" s="125"/>
      <c r="L146" s="124" t="s">
        <v>42</v>
      </c>
      <c r="M146" s="124">
        <f>SUM(L144+N144)/D144</f>
        <v>0.4</v>
      </c>
      <c r="N146" s="124" t="s">
        <v>43</v>
      </c>
      <c r="O146" s="124">
        <f>SUM(M144+O144)/D144</f>
        <v>0</v>
      </c>
      <c r="P146" s="124"/>
      <c r="Q146" s="124"/>
      <c r="R146" s="124"/>
      <c r="S146" s="124"/>
      <c r="T146" s="124"/>
      <c r="U146" s="124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R146" s="7"/>
      <c r="AS146" s="8"/>
    </row>
    <row r="147" ht="12.75" customHeight="1">
      <c r="E147" s="121"/>
      <c r="F147" s="125"/>
      <c r="G147" s="125"/>
      <c r="H147" s="125"/>
      <c r="I147" s="125"/>
      <c r="J147" s="125"/>
      <c r="K147" s="125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R147" s="7"/>
      <c r="AS147" s="8"/>
    </row>
    <row r="148" ht="12.75" customHeight="1">
      <c r="A148" s="16"/>
      <c r="B148" s="126" t="s">
        <v>3</v>
      </c>
      <c r="C148" s="127"/>
      <c r="D148" s="128"/>
      <c r="E148" s="129"/>
      <c r="F148" s="129" t="s">
        <v>4</v>
      </c>
      <c r="G148" s="130"/>
      <c r="H148" s="131"/>
      <c r="I148" s="131"/>
      <c r="J148" s="131"/>
      <c r="K148" s="132"/>
      <c r="L148" s="185" t="s">
        <v>5</v>
      </c>
      <c r="M148" s="133"/>
      <c r="N148" s="133"/>
      <c r="O148" s="134"/>
      <c r="P148" s="134"/>
      <c r="Q148" s="134"/>
      <c r="R148" s="134"/>
      <c r="S148" s="134"/>
      <c r="T148" s="134"/>
      <c r="U148" s="135"/>
      <c r="V148" s="136" t="s">
        <v>6</v>
      </c>
      <c r="W148" s="137"/>
      <c r="X148" s="138"/>
      <c r="Y148" s="138"/>
      <c r="Z148" s="138"/>
      <c r="AA148" s="138"/>
      <c r="AB148" s="138"/>
      <c r="AC148" s="139"/>
      <c r="AD148" s="31" t="s">
        <v>7</v>
      </c>
      <c r="AE148" s="32"/>
      <c r="AF148" s="33"/>
      <c r="AG148" s="126" t="s">
        <v>8</v>
      </c>
      <c r="AH148" s="127"/>
      <c r="AI148" s="140"/>
      <c r="AJ148" s="140"/>
      <c r="AK148" s="140"/>
      <c r="AL148" s="128"/>
      <c r="AR148" s="7"/>
      <c r="AS148" s="8"/>
    </row>
    <row r="149" ht="12.75" customHeight="1">
      <c r="A149" s="16"/>
      <c r="B149" s="35" t="s">
        <v>73</v>
      </c>
      <c r="C149" s="16" t="s">
        <v>74</v>
      </c>
      <c r="D149" s="34"/>
      <c r="E149" s="36" t="s">
        <v>11</v>
      </c>
      <c r="F149" s="37" t="s">
        <v>12</v>
      </c>
      <c r="G149" s="38" t="s">
        <v>13</v>
      </c>
      <c r="H149" s="38" t="s">
        <v>14</v>
      </c>
      <c r="I149" s="39" t="s">
        <v>15</v>
      </c>
      <c r="J149" s="39" t="s">
        <v>16</v>
      </c>
      <c r="K149" s="141" t="s">
        <v>17</v>
      </c>
      <c r="L149" s="142" t="s">
        <v>18</v>
      </c>
      <c r="M149" s="143" t="s">
        <v>18</v>
      </c>
      <c r="N149" s="143" t="s">
        <v>19</v>
      </c>
      <c r="O149" s="143" t="s">
        <v>19</v>
      </c>
      <c r="P149" s="143" t="s">
        <v>20</v>
      </c>
      <c r="Q149" s="143" t="s">
        <v>21</v>
      </c>
      <c r="R149" s="143" t="s">
        <v>22</v>
      </c>
      <c r="S149" s="143" t="s">
        <v>23</v>
      </c>
      <c r="T149" s="143" t="s">
        <v>24</v>
      </c>
      <c r="U149" s="144" t="s">
        <v>25</v>
      </c>
      <c r="V149" s="145" t="s">
        <v>26</v>
      </c>
      <c r="W149" s="146" t="s">
        <v>27</v>
      </c>
      <c r="X149" s="147" t="s">
        <v>22</v>
      </c>
      <c r="Y149" s="148" t="s">
        <v>23</v>
      </c>
      <c r="Z149" s="147" t="s">
        <v>28</v>
      </c>
      <c r="AA149" s="47" t="s">
        <v>29</v>
      </c>
      <c r="AB149" s="147" t="s">
        <v>30</v>
      </c>
      <c r="AC149" s="149" t="s">
        <v>31</v>
      </c>
      <c r="AD149" s="49" t="s">
        <v>32</v>
      </c>
      <c r="AE149" s="50" t="s">
        <v>33</v>
      </c>
      <c r="AF149" s="51" t="s">
        <v>34</v>
      </c>
      <c r="AG149" s="35"/>
      <c r="AH149" s="16"/>
      <c r="AI149" s="16"/>
      <c r="AJ149" s="16"/>
      <c r="AK149" s="16"/>
      <c r="AL149" s="34"/>
      <c r="AR149" s="7"/>
      <c r="AS149" s="8"/>
    </row>
    <row r="150" ht="12.75" customHeight="1">
      <c r="A150" s="18" t="s">
        <v>38</v>
      </c>
      <c r="B150" s="17" t="s">
        <v>39</v>
      </c>
      <c r="C150" s="18" t="s">
        <v>40</v>
      </c>
      <c r="D150" s="150" t="s">
        <v>41</v>
      </c>
      <c r="E150" s="36"/>
      <c r="F150" s="168"/>
      <c r="G150" s="169"/>
      <c r="H150" s="169"/>
      <c r="I150" s="169"/>
      <c r="J150" s="169"/>
      <c r="K150" s="170"/>
      <c r="L150" s="186" t="s">
        <v>42</v>
      </c>
      <c r="M150" s="153" t="s">
        <v>43</v>
      </c>
      <c r="N150" s="153" t="s">
        <v>42</v>
      </c>
      <c r="O150" s="153" t="s">
        <v>43</v>
      </c>
      <c r="P150" s="153" t="s">
        <v>44</v>
      </c>
      <c r="Q150" s="153"/>
      <c r="R150" s="153" t="s">
        <v>21</v>
      </c>
      <c r="S150" s="153" t="s">
        <v>45</v>
      </c>
      <c r="T150" s="153"/>
      <c r="U150" s="154" t="s">
        <v>46</v>
      </c>
      <c r="V150" s="155" t="s">
        <v>27</v>
      </c>
      <c r="W150" s="156"/>
      <c r="X150" s="157" t="s">
        <v>45</v>
      </c>
      <c r="Y150" s="158" t="s">
        <v>45</v>
      </c>
      <c r="Z150" s="157"/>
      <c r="AA150" s="61"/>
      <c r="AB150" s="157" t="s">
        <v>47</v>
      </c>
      <c r="AC150" s="159" t="s">
        <v>48</v>
      </c>
      <c r="AD150" s="63"/>
      <c r="AE150" s="64"/>
      <c r="AF150" s="51"/>
      <c r="AG150" s="160"/>
      <c r="AH150" s="161"/>
      <c r="AI150" s="161"/>
      <c r="AJ150" s="161"/>
      <c r="AK150" s="161"/>
      <c r="AL150" s="162"/>
      <c r="AR150" s="7"/>
      <c r="AS150" s="8"/>
    </row>
    <row r="151" ht="12.75" customHeight="1">
      <c r="A151" s="66">
        <v>49.0</v>
      </c>
      <c r="B151" s="79">
        <f>(C142+1)</f>
        <v>45747</v>
      </c>
      <c r="C151" s="68">
        <f t="shared" ref="C151:C154" si="111">(B151+6)</f>
        <v>45753</v>
      </c>
      <c r="D151" s="69">
        <v>2024.0</v>
      </c>
      <c r="E151" s="70">
        <f t="shared" ref="E151:E155" si="112">SUM(F151:K151)</f>
        <v>0</v>
      </c>
      <c r="F151" s="71">
        <f>'W49'!C18</f>
        <v>0</v>
      </c>
      <c r="G151" s="71">
        <f>'W49'!D18</f>
        <v>0</v>
      </c>
      <c r="H151" s="71">
        <f>'W49'!E18</f>
        <v>0</v>
      </c>
      <c r="I151" s="71">
        <f>'W49'!F18</f>
        <v>0</v>
      </c>
      <c r="J151" s="71">
        <f>'W49'!G18</f>
        <v>0</v>
      </c>
      <c r="K151" s="71">
        <f>'W49'!H18</f>
        <v>0</v>
      </c>
      <c r="L151" s="71">
        <f>'W49'!I18</f>
        <v>0</v>
      </c>
      <c r="M151" s="71">
        <f>'W49'!J18</f>
        <v>0</v>
      </c>
      <c r="N151" s="71">
        <f>'W49'!K18</f>
        <v>0</v>
      </c>
      <c r="O151" s="71">
        <f>'W49'!L18</f>
        <v>0</v>
      </c>
      <c r="P151" s="71">
        <f>'W49'!M18</f>
        <v>0</v>
      </c>
      <c r="Q151" s="71">
        <f>'W49'!N18</f>
        <v>0</v>
      </c>
      <c r="R151" s="71">
        <f>'W49'!O18</f>
        <v>0</v>
      </c>
      <c r="S151" s="71">
        <f>'W49'!P18</f>
        <v>0</v>
      </c>
      <c r="T151" s="71">
        <f>'W49'!Q18</f>
        <v>0</v>
      </c>
      <c r="U151" s="71">
        <f>'W49'!R18</f>
        <v>0</v>
      </c>
      <c r="V151" s="71">
        <f>'W49'!S18</f>
        <v>0</v>
      </c>
      <c r="W151" s="71">
        <f>'W49'!T18</f>
        <v>0</v>
      </c>
      <c r="X151" s="71">
        <f>'W49'!U18</f>
        <v>0</v>
      </c>
      <c r="Y151" s="71">
        <f>'W49'!V18</f>
        <v>0</v>
      </c>
      <c r="Z151" s="71">
        <f>'W49'!W18</f>
        <v>0</v>
      </c>
      <c r="AA151" s="71">
        <f>'W49'!X18</f>
        <v>0</v>
      </c>
      <c r="AB151" s="71">
        <f>'W49'!Y18</f>
        <v>0</v>
      </c>
      <c r="AC151" s="71">
        <f>'W49'!Z18</f>
        <v>0</v>
      </c>
      <c r="AD151" s="74" t="str">
        <f>CELL("CONTENTS",'W49'!AA18)</f>
        <v>#DIV/0!</v>
      </c>
      <c r="AE151" s="75" t="str">
        <f>CELL("CONTENTS",'W49'!AB18)</f>
        <v>#DIV/0!</v>
      </c>
      <c r="AF151" s="76" t="str">
        <f>CELL("CONTENTS",'W49'!AC18)</f>
        <v>#DIV/0!</v>
      </c>
      <c r="AG151" s="181"/>
      <c r="AH151" s="77"/>
      <c r="AI151" s="77"/>
      <c r="AJ151" s="77"/>
      <c r="AK151" s="77"/>
      <c r="AL151" s="78"/>
      <c r="AR151" s="7"/>
      <c r="AS151" s="8"/>
    </row>
    <row r="152" ht="12.75" customHeight="1">
      <c r="A152" s="66">
        <v>50.0</v>
      </c>
      <c r="B152" s="79">
        <f t="shared" ref="B152:B154" si="113">(C151+1)</f>
        <v>45754</v>
      </c>
      <c r="C152" s="68">
        <f t="shared" si="111"/>
        <v>45760</v>
      </c>
      <c r="D152" s="69">
        <v>2024.0</v>
      </c>
      <c r="E152" s="70">
        <f t="shared" si="112"/>
        <v>0</v>
      </c>
      <c r="F152" s="80">
        <f>'W50'!C18</f>
        <v>0</v>
      </c>
      <c r="G152" s="80">
        <f>'W50'!D18</f>
        <v>0</v>
      </c>
      <c r="H152" s="80">
        <f>'W50'!E18</f>
        <v>0</v>
      </c>
      <c r="I152" s="80">
        <f>'W50'!F18</f>
        <v>0</v>
      </c>
      <c r="J152" s="80">
        <f>'W50'!G18</f>
        <v>0</v>
      </c>
      <c r="K152" s="80">
        <f>'W50'!H18</f>
        <v>0</v>
      </c>
      <c r="L152" s="80">
        <f>'W50'!I18</f>
        <v>0</v>
      </c>
      <c r="M152" s="80">
        <f>'W50'!J18</f>
        <v>0</v>
      </c>
      <c r="N152" s="80">
        <f>'W50'!K18</f>
        <v>0</v>
      </c>
      <c r="O152" s="80">
        <f>'W50'!L18</f>
        <v>0</v>
      </c>
      <c r="P152" s="80">
        <f>'W50'!M18</f>
        <v>0</v>
      </c>
      <c r="Q152" s="80">
        <f>'W50'!N18</f>
        <v>0</v>
      </c>
      <c r="R152" s="80">
        <f>'W50'!O18</f>
        <v>0</v>
      </c>
      <c r="S152" s="80">
        <f>'W50'!P18</f>
        <v>0</v>
      </c>
      <c r="T152" s="80">
        <f>'W50'!Q18</f>
        <v>0</v>
      </c>
      <c r="U152" s="80">
        <f>'W50'!R18</f>
        <v>0</v>
      </c>
      <c r="V152" s="80">
        <f>'W50'!S18</f>
        <v>0</v>
      </c>
      <c r="W152" s="80">
        <f>'W50'!T18</f>
        <v>0</v>
      </c>
      <c r="X152" s="80">
        <f>'W50'!U18</f>
        <v>0</v>
      </c>
      <c r="Y152" s="80">
        <f>'W50'!V18</f>
        <v>0</v>
      </c>
      <c r="Z152" s="80">
        <f>'W50'!W18</f>
        <v>0</v>
      </c>
      <c r="AA152" s="80">
        <f>'W50'!X18</f>
        <v>0</v>
      </c>
      <c r="AB152" s="80">
        <f>'W50'!Y18</f>
        <v>0</v>
      </c>
      <c r="AC152" s="80">
        <f>'W50'!Z18</f>
        <v>0</v>
      </c>
      <c r="AD152" s="83" t="str">
        <f>CELL("CONTENTS",'W50'!AA18)</f>
        <v>#DIV/0!</v>
      </c>
      <c r="AE152" s="84" t="str">
        <f>CELL("CONTENTS",'W50'!AB18)</f>
        <v>#DIV/0!</v>
      </c>
      <c r="AF152" s="85" t="str">
        <f>CELL("CONTENTS",'W50'!AC18)</f>
        <v>#DIV/0!</v>
      </c>
      <c r="AG152" s="182"/>
      <c r="AH152" s="86"/>
      <c r="AI152" s="86"/>
      <c r="AJ152" s="86"/>
      <c r="AK152" s="86"/>
      <c r="AL152" s="87"/>
      <c r="AR152" s="7"/>
      <c r="AS152" s="8"/>
    </row>
    <row r="153" ht="12.75" customHeight="1">
      <c r="A153" s="66">
        <v>51.0</v>
      </c>
      <c r="B153" s="79">
        <f t="shared" si="113"/>
        <v>45761</v>
      </c>
      <c r="C153" s="68">
        <f t="shared" si="111"/>
        <v>45767</v>
      </c>
      <c r="D153" s="69">
        <v>2024.0</v>
      </c>
      <c r="E153" s="70">
        <f t="shared" si="112"/>
        <v>0</v>
      </c>
      <c r="F153" s="80">
        <f>'W51'!C18</f>
        <v>0</v>
      </c>
      <c r="G153" s="80">
        <f>'W51'!D18</f>
        <v>0</v>
      </c>
      <c r="H153" s="80">
        <f>'W51'!E18</f>
        <v>0</v>
      </c>
      <c r="I153" s="80">
        <f>'W51'!F18</f>
        <v>0</v>
      </c>
      <c r="J153" s="80">
        <f>'W51'!G18</f>
        <v>0</v>
      </c>
      <c r="K153" s="80">
        <f>'W51'!H18</f>
        <v>0</v>
      </c>
      <c r="L153" s="80">
        <f>'W51'!I18</f>
        <v>0</v>
      </c>
      <c r="M153" s="80">
        <f>'W51'!J18</f>
        <v>0</v>
      </c>
      <c r="N153" s="80">
        <f>'W51'!K18</f>
        <v>0</v>
      </c>
      <c r="O153" s="80">
        <f>'W51'!L18</f>
        <v>0</v>
      </c>
      <c r="P153" s="80">
        <f>'W51'!M18</f>
        <v>0</v>
      </c>
      <c r="Q153" s="80">
        <f>'W51'!N18</f>
        <v>0</v>
      </c>
      <c r="R153" s="80">
        <f>'W51'!O18</f>
        <v>0</v>
      </c>
      <c r="S153" s="80">
        <f>'W51'!P18</f>
        <v>0</v>
      </c>
      <c r="T153" s="80">
        <f>'W51'!Q18</f>
        <v>0</v>
      </c>
      <c r="U153" s="80">
        <f>'W51'!R18</f>
        <v>0</v>
      </c>
      <c r="V153" s="80">
        <f>'W51'!S18</f>
        <v>0</v>
      </c>
      <c r="W153" s="80">
        <f>'W51'!T18</f>
        <v>0</v>
      </c>
      <c r="X153" s="80">
        <f>'W51'!U18</f>
        <v>0</v>
      </c>
      <c r="Y153" s="80">
        <f>'W51'!V18</f>
        <v>0</v>
      </c>
      <c r="Z153" s="80">
        <f>'W51'!W18</f>
        <v>0</v>
      </c>
      <c r="AA153" s="80">
        <f>'W51'!X18</f>
        <v>0</v>
      </c>
      <c r="AB153" s="80">
        <f>'W51'!Y18</f>
        <v>0</v>
      </c>
      <c r="AC153" s="80">
        <f>'W51'!Z18</f>
        <v>0</v>
      </c>
      <c r="AD153" s="83" t="str">
        <f>CELL("CONTENTS",'W51'!AA18)</f>
        <v>#DIV/0!</v>
      </c>
      <c r="AE153" s="84" t="str">
        <f>CELL("CONTENTS",'W51'!AB18)</f>
        <v>#DIV/0!</v>
      </c>
      <c r="AF153" s="85" t="str">
        <f>CELL("CONTENTS",'W51'!AC18)</f>
        <v>#DIV/0!</v>
      </c>
      <c r="AG153" s="182"/>
      <c r="AH153" s="86"/>
      <c r="AI153" s="86"/>
      <c r="AJ153" s="86"/>
      <c r="AK153" s="86"/>
      <c r="AL153" s="87"/>
      <c r="AR153" s="7"/>
      <c r="AS153" s="8"/>
    </row>
    <row r="154" ht="12.75" customHeight="1">
      <c r="A154" s="66">
        <v>52.0</v>
      </c>
      <c r="B154" s="79">
        <f t="shared" si="113"/>
        <v>45768</v>
      </c>
      <c r="C154" s="68">
        <f t="shared" si="111"/>
        <v>45774</v>
      </c>
      <c r="D154" s="69">
        <v>2024.0</v>
      </c>
      <c r="E154" s="70">
        <f t="shared" si="112"/>
        <v>0</v>
      </c>
      <c r="F154" s="80">
        <f>'W52'!C18</f>
        <v>0</v>
      </c>
      <c r="G154" s="80">
        <f>'W52'!D18</f>
        <v>0</v>
      </c>
      <c r="H154" s="80">
        <f>'W52'!E18</f>
        <v>0</v>
      </c>
      <c r="I154" s="80">
        <f>'W52'!F18</f>
        <v>0</v>
      </c>
      <c r="J154" s="80">
        <f>'W52'!G18</f>
        <v>0</v>
      </c>
      <c r="K154" s="80">
        <f>'W52'!H18</f>
        <v>0</v>
      </c>
      <c r="L154" s="80">
        <f>'W52'!I18</f>
        <v>0</v>
      </c>
      <c r="M154" s="80">
        <f>'W52'!J18</f>
        <v>0</v>
      </c>
      <c r="N154" s="80">
        <f>'W52'!K18</f>
        <v>0</v>
      </c>
      <c r="O154" s="80">
        <f>'W52'!L18</f>
        <v>0</v>
      </c>
      <c r="P154" s="80">
        <f>'W52'!M18</f>
        <v>0</v>
      </c>
      <c r="Q154" s="80">
        <f>'W52'!N18</f>
        <v>0</v>
      </c>
      <c r="R154" s="80">
        <f>'W52'!O18</f>
        <v>0</v>
      </c>
      <c r="S154" s="80">
        <f>'W52'!P18</f>
        <v>0</v>
      </c>
      <c r="T154" s="80">
        <f>'W52'!Q18</f>
        <v>0</v>
      </c>
      <c r="U154" s="80">
        <f>'W52'!R18</f>
        <v>0</v>
      </c>
      <c r="V154" s="80">
        <f>'W52'!S18</f>
        <v>0</v>
      </c>
      <c r="W154" s="80">
        <f>'W52'!T18</f>
        <v>0</v>
      </c>
      <c r="X154" s="80">
        <f>'W52'!U18</f>
        <v>0</v>
      </c>
      <c r="Y154" s="80">
        <f>'W52'!V18</f>
        <v>0</v>
      </c>
      <c r="Z154" s="80">
        <f>'W52'!W18</f>
        <v>0</v>
      </c>
      <c r="AA154" s="80">
        <f>'W52'!X18</f>
        <v>0</v>
      </c>
      <c r="AB154" s="80">
        <f>'W52'!Y18</f>
        <v>0</v>
      </c>
      <c r="AC154" s="80">
        <f>'W52'!Z18</f>
        <v>0</v>
      </c>
      <c r="AD154" s="83" t="str">
        <f>CELL("CONTENTS",'W52'!AA18)</f>
        <v>#DIV/0!</v>
      </c>
      <c r="AE154" s="84" t="str">
        <f>CELL("CONTENTS",'W52'!AB18)</f>
        <v>#DIV/0!</v>
      </c>
      <c r="AF154" s="85" t="str">
        <f>CELL("CONTENTS",'W52'!AC18)</f>
        <v>#DIV/0!</v>
      </c>
      <c r="AG154" s="184"/>
      <c r="AH154" s="109"/>
      <c r="AI154" s="109"/>
      <c r="AJ154" s="109"/>
      <c r="AK154" s="109"/>
      <c r="AL154" s="110"/>
      <c r="AR154" s="7"/>
      <c r="AS154" s="8"/>
    </row>
    <row r="155" ht="12.75" customHeight="1">
      <c r="A155" s="66">
        <v>53.0</v>
      </c>
      <c r="B155" s="79"/>
      <c r="C155" s="68"/>
      <c r="D155" s="69"/>
      <c r="E155" s="70">
        <f t="shared" si="112"/>
        <v>0</v>
      </c>
      <c r="F155" s="88">
        <f>'W53'!C18</f>
        <v>0</v>
      </c>
      <c r="G155" s="88">
        <f>'W53'!D18</f>
        <v>0</v>
      </c>
      <c r="H155" s="88">
        <f>'W53'!E18</f>
        <v>0</v>
      </c>
      <c r="I155" s="88">
        <f>'W53'!F18</f>
        <v>0</v>
      </c>
      <c r="J155" s="88">
        <f>'W53'!G18</f>
        <v>0</v>
      </c>
      <c r="K155" s="88">
        <f>'W53'!H18</f>
        <v>0</v>
      </c>
      <c r="L155" s="88">
        <f>'W53'!I18</f>
        <v>0</v>
      </c>
      <c r="M155" s="88">
        <f>'W53'!J18</f>
        <v>0</v>
      </c>
      <c r="N155" s="88">
        <f>'W53'!K18</f>
        <v>0</v>
      </c>
      <c r="O155" s="88">
        <f>'W53'!L18</f>
        <v>0</v>
      </c>
      <c r="P155" s="88">
        <f>'W53'!M18</f>
        <v>0</v>
      </c>
      <c r="Q155" s="88">
        <f>'W53'!N18</f>
        <v>0</v>
      </c>
      <c r="R155" s="88">
        <f>'W53'!O18</f>
        <v>0</v>
      </c>
      <c r="S155" s="88">
        <f>'W53'!P18</f>
        <v>0</v>
      </c>
      <c r="T155" s="88">
        <f>'W53'!Q18</f>
        <v>0</v>
      </c>
      <c r="U155" s="88">
        <f>'W53'!R18</f>
        <v>0</v>
      </c>
      <c r="V155" s="88">
        <f>'W53'!S18</f>
        <v>0</v>
      </c>
      <c r="W155" s="88">
        <f>'W53'!T18</f>
        <v>0</v>
      </c>
      <c r="X155" s="88">
        <f>'W53'!U18</f>
        <v>0</v>
      </c>
      <c r="Y155" s="88">
        <f>'W53'!V18</f>
        <v>0</v>
      </c>
      <c r="Z155" s="88">
        <f>'W53'!W18</f>
        <v>0</v>
      </c>
      <c r="AA155" s="88">
        <f>'W53'!X18</f>
        <v>0</v>
      </c>
      <c r="AB155" s="88">
        <f>'W53'!Y18</f>
        <v>0</v>
      </c>
      <c r="AC155" s="88">
        <f>'W53'!Z18</f>
        <v>0</v>
      </c>
      <c r="AD155" s="163" t="str">
        <f>CELL("CONTENTS",'W53'!AA18)</f>
        <v>#DIV/0!</v>
      </c>
      <c r="AE155" s="164" t="str">
        <f>CELL("CONTENTS",'W53'!AB18)</f>
        <v>#DIV/0!</v>
      </c>
      <c r="AF155" s="165" t="str">
        <f>CELL("CONTENTS",'W53'!AC18)</f>
        <v>#DIV/0!</v>
      </c>
      <c r="AG155" s="184"/>
      <c r="AH155" s="109"/>
      <c r="AI155" s="109"/>
      <c r="AJ155" s="109"/>
      <c r="AK155" s="109"/>
      <c r="AL155" s="110"/>
      <c r="AR155" s="7"/>
      <c r="AS155" s="8"/>
    </row>
    <row r="156" ht="12.75" customHeight="1">
      <c r="B156" s="97" t="s">
        <v>49</v>
      </c>
      <c r="C156" s="98"/>
      <c r="D156" s="99">
        <f>SUM(F156:K156)</f>
        <v>0</v>
      </c>
      <c r="E156" s="100"/>
      <c r="F156" s="101">
        <f t="shared" ref="F156:AC156" si="114">SUM(F152:F155)</f>
        <v>0</v>
      </c>
      <c r="G156" s="102">
        <f t="shared" si="114"/>
        <v>0</v>
      </c>
      <c r="H156" s="102">
        <f t="shared" si="114"/>
        <v>0</v>
      </c>
      <c r="I156" s="103">
        <f t="shared" si="114"/>
        <v>0</v>
      </c>
      <c r="J156" s="102">
        <f t="shared" si="114"/>
        <v>0</v>
      </c>
      <c r="K156" s="104">
        <f t="shared" si="114"/>
        <v>0</v>
      </c>
      <c r="L156" s="105">
        <f t="shared" si="114"/>
        <v>0</v>
      </c>
      <c r="M156" s="102">
        <f t="shared" si="114"/>
        <v>0</v>
      </c>
      <c r="N156" s="102">
        <f t="shared" si="114"/>
        <v>0</v>
      </c>
      <c r="O156" s="102">
        <f t="shared" si="114"/>
        <v>0</v>
      </c>
      <c r="P156" s="102">
        <f t="shared" si="114"/>
        <v>0</v>
      </c>
      <c r="Q156" s="102">
        <f t="shared" si="114"/>
        <v>0</v>
      </c>
      <c r="R156" s="102">
        <f t="shared" si="114"/>
        <v>0</v>
      </c>
      <c r="S156" s="102">
        <f t="shared" si="114"/>
        <v>0</v>
      </c>
      <c r="T156" s="102">
        <f t="shared" si="114"/>
        <v>0</v>
      </c>
      <c r="U156" s="104">
        <f t="shared" si="114"/>
        <v>0</v>
      </c>
      <c r="V156" s="101">
        <f t="shared" si="114"/>
        <v>0</v>
      </c>
      <c r="W156" s="102">
        <f t="shared" si="114"/>
        <v>0</v>
      </c>
      <c r="X156" s="102">
        <f t="shared" si="114"/>
        <v>0</v>
      </c>
      <c r="Y156" s="102">
        <f t="shared" si="114"/>
        <v>0</v>
      </c>
      <c r="Z156" s="102">
        <f t="shared" si="114"/>
        <v>0</v>
      </c>
      <c r="AA156" s="102">
        <f t="shared" si="114"/>
        <v>0</v>
      </c>
      <c r="AB156" s="102">
        <f t="shared" si="114"/>
        <v>0</v>
      </c>
      <c r="AC156" s="103">
        <f t="shared" si="114"/>
        <v>0</v>
      </c>
      <c r="AD156" s="106" t="str">
        <f t="shared" ref="AD156:AF156" si="115">AVERAGE(AD151:AD155)</f>
        <v>#DIV/0!</v>
      </c>
      <c r="AE156" s="107" t="str">
        <f t="shared" si="115"/>
        <v>#DIV/0!</v>
      </c>
      <c r="AF156" s="108" t="str">
        <f t="shared" si="115"/>
        <v>#DIV/0!</v>
      </c>
      <c r="AG156" s="184"/>
      <c r="AH156" s="109"/>
      <c r="AI156" s="109"/>
      <c r="AJ156" s="109"/>
      <c r="AK156" s="109"/>
      <c r="AL156" s="110"/>
      <c r="AR156" s="7"/>
      <c r="AS156" s="8"/>
    </row>
    <row r="157" ht="12.75" customHeight="1">
      <c r="B157" s="111" t="s">
        <v>50</v>
      </c>
      <c r="C157" s="112"/>
      <c r="D157" s="113">
        <f>D144+D156</f>
        <v>0.15625</v>
      </c>
      <c r="E157" s="187"/>
      <c r="F157" s="188">
        <f t="shared" ref="F157:J157" si="116">F144+F156</f>
        <v>0.1041666667</v>
      </c>
      <c r="G157" s="188">
        <f t="shared" si="116"/>
        <v>0</v>
      </c>
      <c r="H157" s="188">
        <f t="shared" si="116"/>
        <v>0.01041666667</v>
      </c>
      <c r="I157" s="188">
        <f t="shared" si="116"/>
        <v>0</v>
      </c>
      <c r="J157" s="188">
        <f t="shared" si="116"/>
        <v>0</v>
      </c>
      <c r="K157" s="114"/>
      <c r="L157" s="188">
        <f t="shared" ref="L157:AC157" si="117">L144+L156</f>
        <v>0</v>
      </c>
      <c r="M157" s="188">
        <f t="shared" si="117"/>
        <v>0</v>
      </c>
      <c r="N157" s="188">
        <f t="shared" si="117"/>
        <v>0.0625</v>
      </c>
      <c r="O157" s="188">
        <f t="shared" si="117"/>
        <v>0</v>
      </c>
      <c r="P157" s="188">
        <f t="shared" si="117"/>
        <v>0</v>
      </c>
      <c r="Q157" s="188">
        <f t="shared" si="117"/>
        <v>0</v>
      </c>
      <c r="R157" s="188">
        <f t="shared" si="117"/>
        <v>0.05208333333</v>
      </c>
      <c r="S157" s="188">
        <f t="shared" si="117"/>
        <v>0.04166666667</v>
      </c>
      <c r="T157" s="188">
        <f t="shared" si="117"/>
        <v>0</v>
      </c>
      <c r="U157" s="188">
        <f t="shared" si="117"/>
        <v>0</v>
      </c>
      <c r="V157" s="188">
        <f t="shared" si="117"/>
        <v>0</v>
      </c>
      <c r="W157" s="188">
        <f t="shared" si="117"/>
        <v>0.0625</v>
      </c>
      <c r="X157" s="188">
        <f t="shared" si="117"/>
        <v>0</v>
      </c>
      <c r="Y157" s="188">
        <f t="shared" si="117"/>
        <v>0.04166666667</v>
      </c>
      <c r="Z157" s="188">
        <f t="shared" si="117"/>
        <v>0.01041666667</v>
      </c>
      <c r="AA157" s="188">
        <f t="shared" si="117"/>
        <v>0</v>
      </c>
      <c r="AB157" s="188">
        <f t="shared" si="117"/>
        <v>0.04166666667</v>
      </c>
      <c r="AC157" s="188">
        <f t="shared" si="117"/>
        <v>0</v>
      </c>
      <c r="AD157" s="178" t="str">
        <f t="shared" ref="AD157:AF157" si="118">AVERAGE(AD35+AD23+AD11+AD4+AD59+AD71+AD83+AD95+AD107+AD119+AD131+AD143+AD156)</f>
        <v>#DIV/0!</v>
      </c>
      <c r="AE157" s="179" t="str">
        <f t="shared" si="118"/>
        <v>#DIV/0!</v>
      </c>
      <c r="AF157" s="180" t="str">
        <f t="shared" si="118"/>
        <v>#DIV/0!</v>
      </c>
      <c r="AG157" s="118"/>
      <c r="AH157" s="119"/>
      <c r="AI157" s="119"/>
      <c r="AJ157" s="119"/>
      <c r="AK157" s="119"/>
      <c r="AL157" s="120"/>
      <c r="AR157" s="7"/>
      <c r="AS157" s="8"/>
    </row>
    <row r="158" ht="12.75" customHeight="1">
      <c r="E158" s="121"/>
      <c r="F158" s="122">
        <f>SUM(F157:G157)/D157</f>
        <v>0.6666666667</v>
      </c>
      <c r="G158" s="123"/>
      <c r="H158" s="122">
        <f>SUM(H157:K157)/D157</f>
        <v>0.06666666667</v>
      </c>
      <c r="I158" s="123"/>
      <c r="J158" s="123"/>
      <c r="K158" s="123"/>
      <c r="L158" s="124">
        <f>L157/D157</f>
        <v>0</v>
      </c>
      <c r="M158" s="124">
        <f>M157/D157</f>
        <v>0</v>
      </c>
      <c r="N158" s="124">
        <f>N157/D157</f>
        <v>0.4</v>
      </c>
      <c r="O158" s="124">
        <f>O157/D157</f>
        <v>0</v>
      </c>
      <c r="P158" s="124">
        <f>P157/D157</f>
        <v>0</v>
      </c>
      <c r="Q158" s="124">
        <f>Q157/D157</f>
        <v>0</v>
      </c>
      <c r="R158" s="124">
        <f>R157/D157</f>
        <v>0.3333333333</v>
      </c>
      <c r="S158" s="124">
        <f>S157/D157</f>
        <v>0.2666666667</v>
      </c>
      <c r="T158" s="124">
        <f>T157/D157</f>
        <v>0</v>
      </c>
      <c r="U158" s="124">
        <f>U157/D157</f>
        <v>0</v>
      </c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R158" s="7"/>
      <c r="AS158" s="8"/>
    </row>
    <row r="159" ht="12.75" customHeight="1">
      <c r="E159" s="121"/>
      <c r="F159" s="125"/>
      <c r="G159" s="125"/>
      <c r="H159" s="125"/>
      <c r="I159" s="125"/>
      <c r="J159" s="125"/>
      <c r="K159" s="125"/>
      <c r="L159" s="124" t="s">
        <v>42</v>
      </c>
      <c r="M159" s="124">
        <f>SUM(L157+N157)/D157</f>
        <v>0.4</v>
      </c>
      <c r="N159" s="124" t="s">
        <v>43</v>
      </c>
      <c r="O159" s="124">
        <f>SUM(M157+O157)/D157</f>
        <v>0</v>
      </c>
      <c r="P159" s="124"/>
      <c r="Q159" s="124"/>
      <c r="R159" s="124"/>
      <c r="S159" s="124"/>
      <c r="T159" s="124"/>
      <c r="U159" s="124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R159" s="7"/>
      <c r="AS159" s="8"/>
    </row>
    <row r="160" ht="12.75" customHeight="1">
      <c r="E160" s="121"/>
      <c r="F160" s="125"/>
      <c r="G160" s="125"/>
      <c r="H160" s="125"/>
      <c r="I160" s="125"/>
      <c r="J160" s="125"/>
      <c r="K160" s="125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R160" s="7"/>
      <c r="AS160" s="8"/>
    </row>
    <row r="161" ht="12.75" customHeight="1">
      <c r="AR161" s="7"/>
      <c r="AS161" s="8"/>
    </row>
    <row r="162" ht="12.75" customHeight="1">
      <c r="AR162" s="7"/>
      <c r="AS162" s="8"/>
    </row>
    <row r="163" ht="12.75" customHeight="1">
      <c r="AR163" s="7"/>
      <c r="AS163" s="8"/>
    </row>
    <row r="164" ht="12.75" customHeight="1">
      <c r="AR164" s="7"/>
      <c r="AS164" s="8"/>
    </row>
    <row r="165" ht="12.75" customHeight="1">
      <c r="AR165" s="7"/>
      <c r="AS165" s="8"/>
    </row>
    <row r="166" ht="12.75" customHeight="1">
      <c r="AR166" s="7"/>
      <c r="AS166" s="8"/>
    </row>
    <row r="167" ht="12.75" customHeight="1">
      <c r="AR167" s="7"/>
      <c r="AS167" s="8"/>
    </row>
    <row r="168" ht="12.75" customHeight="1">
      <c r="AR168" s="7"/>
      <c r="AS168" s="8"/>
    </row>
    <row r="169" ht="12.75" customHeight="1">
      <c r="AR169" s="7"/>
      <c r="AS169" s="8"/>
    </row>
    <row r="170" ht="12.75" customHeight="1">
      <c r="AR170" s="7"/>
      <c r="AS170" s="8"/>
    </row>
    <row r="171" ht="12.75" customHeight="1">
      <c r="AR171" s="7"/>
      <c r="AS171" s="8"/>
    </row>
    <row r="172" ht="12.75" customHeight="1">
      <c r="AR172" s="7"/>
      <c r="AS172" s="8"/>
    </row>
    <row r="173" ht="12.75" customHeight="1">
      <c r="AR173" s="7"/>
      <c r="AS173" s="8"/>
    </row>
    <row r="174" ht="12.75" customHeight="1">
      <c r="AR174" s="7"/>
      <c r="AS174" s="8"/>
    </row>
    <row r="175" ht="12.75" customHeight="1">
      <c r="AR175" s="7"/>
      <c r="AS175" s="8"/>
    </row>
    <row r="176" ht="12.75" customHeight="1">
      <c r="AR176" s="7"/>
      <c r="AS176" s="8"/>
    </row>
    <row r="177" ht="12.75" customHeight="1">
      <c r="AR177" s="7"/>
      <c r="AS177" s="8"/>
    </row>
    <row r="178" ht="12.75" customHeight="1">
      <c r="AR178" s="7"/>
      <c r="AS178" s="8"/>
    </row>
    <row r="179" ht="12.75" customHeight="1">
      <c r="AR179" s="7"/>
      <c r="AS179" s="8"/>
    </row>
    <row r="180" ht="12.75" customHeight="1">
      <c r="AR180" s="7"/>
      <c r="AS180" s="8"/>
    </row>
    <row r="181" ht="12.75" customHeight="1">
      <c r="AR181" s="7"/>
      <c r="AS181" s="8"/>
    </row>
    <row r="182" ht="12.75" customHeight="1">
      <c r="AR182" s="7"/>
      <c r="AS182" s="8"/>
    </row>
    <row r="183" ht="12.75" customHeight="1">
      <c r="AR183" s="7"/>
      <c r="AS183" s="8"/>
    </row>
    <row r="184" ht="12.75" customHeight="1">
      <c r="AR184" s="7"/>
      <c r="AS184" s="8"/>
    </row>
    <row r="185" ht="12.75" customHeight="1">
      <c r="AR185" s="7"/>
      <c r="AS185" s="8"/>
    </row>
    <row r="186" ht="12.75" customHeight="1">
      <c r="AR186" s="7"/>
      <c r="AS186" s="8"/>
    </row>
    <row r="187" ht="12.75" customHeight="1">
      <c r="AR187" s="7"/>
      <c r="AS187" s="8"/>
    </row>
    <row r="188" ht="12.75" customHeight="1">
      <c r="AR188" s="7"/>
      <c r="AS188" s="8"/>
    </row>
    <row r="189" ht="12.75" customHeight="1">
      <c r="AR189" s="7"/>
      <c r="AS189" s="8"/>
    </row>
    <row r="190" ht="12.75" customHeight="1">
      <c r="AR190" s="7"/>
      <c r="AS190" s="8"/>
    </row>
    <row r="191" ht="12.75" customHeight="1">
      <c r="AR191" s="7"/>
      <c r="AS191" s="8"/>
    </row>
    <row r="192" ht="12.75" customHeight="1">
      <c r="AR192" s="7"/>
      <c r="AS192" s="8"/>
    </row>
    <row r="193" ht="12.75" customHeight="1">
      <c r="AR193" s="7"/>
      <c r="AS193" s="8"/>
    </row>
    <row r="194" ht="12.75" customHeight="1">
      <c r="AR194" s="7"/>
      <c r="AS194" s="8"/>
    </row>
    <row r="195" ht="12.75" customHeight="1">
      <c r="AR195" s="7"/>
      <c r="AS195" s="8"/>
    </row>
    <row r="196" ht="12.75" customHeight="1">
      <c r="AR196" s="7"/>
      <c r="AS196" s="8"/>
    </row>
    <row r="197" ht="12.75" customHeight="1">
      <c r="AR197" s="7"/>
      <c r="AS197" s="8"/>
    </row>
    <row r="198" ht="12.75" customHeight="1">
      <c r="AR198" s="7"/>
      <c r="AS198" s="8"/>
    </row>
    <row r="199" ht="12.75" customHeight="1">
      <c r="AR199" s="7"/>
      <c r="AS199" s="8"/>
    </row>
    <row r="200" ht="12.75" customHeight="1">
      <c r="AR200" s="7"/>
      <c r="AS200" s="8"/>
    </row>
    <row r="201" ht="12.75" customHeight="1">
      <c r="AR201" s="7"/>
      <c r="AS201" s="8"/>
    </row>
    <row r="202" ht="12.75" customHeight="1">
      <c r="AR202" s="7"/>
      <c r="AS202" s="8"/>
    </row>
    <row r="203" ht="12.75" customHeight="1">
      <c r="AR203" s="7"/>
      <c r="AS203" s="8"/>
    </row>
    <row r="204" ht="12.75" customHeight="1">
      <c r="AR204" s="7"/>
      <c r="AS204" s="8"/>
    </row>
    <row r="205" ht="12.75" customHeight="1">
      <c r="AR205" s="7"/>
      <c r="AS205" s="8"/>
    </row>
    <row r="206" ht="12.75" customHeight="1">
      <c r="AR206" s="7"/>
      <c r="AS206" s="8"/>
    </row>
    <row r="207" ht="12.75" customHeight="1">
      <c r="AR207" s="7"/>
      <c r="AS207" s="8"/>
    </row>
    <row r="208" ht="12.75" customHeight="1">
      <c r="AR208" s="7"/>
      <c r="AS208" s="8"/>
    </row>
    <row r="209" ht="12.75" customHeight="1">
      <c r="AR209" s="7"/>
      <c r="AS209" s="8"/>
    </row>
    <row r="210" ht="12.75" customHeight="1">
      <c r="AR210" s="7"/>
      <c r="AS210" s="8"/>
    </row>
    <row r="211" ht="12.75" customHeight="1">
      <c r="AR211" s="7"/>
      <c r="AS211" s="8"/>
    </row>
    <row r="212" ht="12.75" customHeight="1">
      <c r="AR212" s="7"/>
      <c r="AS212" s="8"/>
    </row>
    <row r="213" ht="12.75" customHeight="1">
      <c r="AR213" s="7"/>
      <c r="AS213" s="8"/>
    </row>
    <row r="214" ht="12.75" customHeight="1">
      <c r="AR214" s="7"/>
      <c r="AS214" s="8"/>
    </row>
    <row r="215" ht="12.75" customHeight="1">
      <c r="AR215" s="7"/>
      <c r="AS215" s="8"/>
    </row>
    <row r="216" ht="12.75" customHeight="1">
      <c r="AR216" s="7"/>
      <c r="AS216" s="8"/>
    </row>
    <row r="217" ht="12.75" customHeight="1">
      <c r="AR217" s="7"/>
      <c r="AS217" s="8"/>
    </row>
    <row r="218" ht="12.75" customHeight="1">
      <c r="AR218" s="7"/>
      <c r="AS218" s="8"/>
    </row>
    <row r="219" ht="12.75" customHeight="1">
      <c r="AR219" s="7"/>
      <c r="AS219" s="8"/>
    </row>
    <row r="220" ht="12.75" customHeight="1">
      <c r="AR220" s="7"/>
      <c r="AS220" s="8"/>
    </row>
    <row r="221" ht="12.75" customHeight="1">
      <c r="AR221" s="7"/>
      <c r="AS221" s="8"/>
    </row>
    <row r="222" ht="12.75" customHeight="1">
      <c r="AR222" s="7"/>
      <c r="AS222" s="8"/>
    </row>
    <row r="223" ht="12.75" customHeight="1">
      <c r="AR223" s="7"/>
      <c r="AS223" s="8"/>
    </row>
    <row r="224" ht="12.75" customHeight="1">
      <c r="AR224" s="7"/>
      <c r="AS224" s="8"/>
    </row>
    <row r="225" ht="12.75" customHeight="1">
      <c r="AR225" s="7"/>
      <c r="AS225" s="8"/>
    </row>
    <row r="226" ht="12.75" customHeight="1">
      <c r="AR226" s="7"/>
      <c r="AS226" s="8"/>
    </row>
    <row r="227" ht="12.75" customHeight="1">
      <c r="AR227" s="7"/>
      <c r="AS227" s="8"/>
    </row>
    <row r="228" ht="12.75" customHeight="1">
      <c r="AR228" s="7"/>
      <c r="AS228" s="8"/>
    </row>
    <row r="229" ht="12.75" customHeight="1">
      <c r="AR229" s="7"/>
      <c r="AS229" s="8"/>
    </row>
    <row r="230" ht="12.75" customHeight="1">
      <c r="AR230" s="7"/>
      <c r="AS230" s="8"/>
    </row>
    <row r="231" ht="12.75" customHeight="1">
      <c r="AR231" s="7"/>
      <c r="AS231" s="8"/>
    </row>
    <row r="232" ht="12.75" customHeight="1">
      <c r="AR232" s="7"/>
      <c r="AS232" s="8"/>
    </row>
    <row r="233" ht="12.75" customHeight="1">
      <c r="AR233" s="7"/>
      <c r="AS233" s="8"/>
    </row>
    <row r="234" ht="12.75" customHeight="1">
      <c r="AR234" s="7"/>
      <c r="AS234" s="8"/>
    </row>
    <row r="235" ht="12.75" customHeight="1">
      <c r="AR235" s="7"/>
      <c r="AS235" s="8"/>
    </row>
    <row r="236" ht="12.75" customHeight="1">
      <c r="AR236" s="7"/>
      <c r="AS236" s="8"/>
    </row>
    <row r="237" ht="12.75" customHeight="1">
      <c r="AR237" s="7"/>
      <c r="AS237" s="8"/>
    </row>
    <row r="238" ht="12.75" customHeight="1">
      <c r="AR238" s="7"/>
      <c r="AS238" s="8"/>
    </row>
    <row r="239" ht="12.75" customHeight="1">
      <c r="AR239" s="7"/>
      <c r="AS239" s="8"/>
    </row>
    <row r="240" ht="12.75" customHeight="1">
      <c r="AR240" s="7"/>
      <c r="AS240" s="8"/>
    </row>
    <row r="241" ht="12.75" customHeight="1">
      <c r="AR241" s="7"/>
      <c r="AS241" s="8"/>
    </row>
    <row r="242" ht="12.75" customHeight="1">
      <c r="AR242" s="7"/>
      <c r="AS242" s="8"/>
    </row>
    <row r="243" ht="12.75" customHeight="1">
      <c r="AR243" s="7"/>
      <c r="AS243" s="8"/>
    </row>
    <row r="244" ht="12.75" customHeight="1">
      <c r="AR244" s="7"/>
      <c r="AS244" s="8"/>
    </row>
    <row r="245" ht="12.75" customHeight="1">
      <c r="AR245" s="7"/>
      <c r="AS245" s="8"/>
    </row>
    <row r="246" ht="12.75" customHeight="1">
      <c r="AR246" s="7"/>
      <c r="AS246" s="8"/>
    </row>
    <row r="247" ht="12.75" customHeight="1">
      <c r="AR247" s="7"/>
      <c r="AS247" s="8"/>
    </row>
    <row r="248" ht="12.75" customHeight="1">
      <c r="AR248" s="7"/>
      <c r="AS248" s="8"/>
    </row>
    <row r="249" ht="12.75" customHeight="1">
      <c r="AR249" s="7"/>
      <c r="AS249" s="8"/>
    </row>
    <row r="250" ht="12.75" customHeight="1">
      <c r="AR250" s="7"/>
      <c r="AS250" s="8"/>
    </row>
    <row r="251" ht="12.75" customHeight="1">
      <c r="AR251" s="7"/>
      <c r="AS251" s="8"/>
    </row>
    <row r="252" ht="12.75" customHeight="1">
      <c r="AR252" s="7"/>
      <c r="AS252" s="8"/>
    </row>
    <row r="253" ht="12.75" customHeight="1">
      <c r="AR253" s="7"/>
      <c r="AS253" s="8"/>
    </row>
    <row r="254" ht="12.75" customHeight="1">
      <c r="AR254" s="7"/>
      <c r="AS254" s="8"/>
    </row>
    <row r="255" ht="12.75" customHeight="1">
      <c r="AR255" s="7"/>
      <c r="AS255" s="8"/>
    </row>
    <row r="256" ht="12.75" customHeight="1">
      <c r="AR256" s="7"/>
      <c r="AS256" s="8"/>
    </row>
    <row r="257" ht="12.75" customHeight="1">
      <c r="AR257" s="7"/>
      <c r="AS257" s="8"/>
    </row>
    <row r="258" ht="12.75" customHeight="1">
      <c r="AR258" s="7"/>
      <c r="AS258" s="8"/>
    </row>
    <row r="259" ht="12.75" customHeight="1">
      <c r="AR259" s="7"/>
      <c r="AS259" s="8"/>
    </row>
    <row r="260" ht="12.75" customHeight="1">
      <c r="AR260" s="7"/>
      <c r="AS260" s="8"/>
    </row>
    <row r="261" ht="12.75" customHeight="1">
      <c r="AR261" s="7"/>
      <c r="AS261" s="8"/>
    </row>
    <row r="262" ht="12.75" customHeight="1">
      <c r="AR262" s="7"/>
      <c r="AS262" s="8"/>
    </row>
    <row r="263" ht="12.75" customHeight="1">
      <c r="AR263" s="7"/>
      <c r="AS263" s="8"/>
    </row>
    <row r="264" ht="12.75" customHeight="1">
      <c r="AR264" s="7"/>
      <c r="AS264" s="8"/>
    </row>
    <row r="265" ht="12.75" customHeight="1">
      <c r="AR265" s="7"/>
      <c r="AS265" s="8"/>
    </row>
    <row r="266" ht="12.75" customHeight="1">
      <c r="AR266" s="7"/>
      <c r="AS266" s="8"/>
    </row>
    <row r="267" ht="12.75" customHeight="1">
      <c r="AR267" s="7"/>
      <c r="AS267" s="8"/>
    </row>
    <row r="268" ht="12.75" customHeight="1">
      <c r="AR268" s="7"/>
      <c r="AS268" s="8"/>
    </row>
    <row r="269" ht="12.75" customHeight="1">
      <c r="AR269" s="7"/>
      <c r="AS269" s="8"/>
    </row>
    <row r="270" ht="12.75" customHeight="1">
      <c r="AR270" s="7"/>
      <c r="AS270" s="8"/>
    </row>
    <row r="271" ht="12.75" customHeight="1">
      <c r="AR271" s="7"/>
      <c r="AS271" s="8"/>
    </row>
    <row r="272" ht="12.75" customHeight="1">
      <c r="AR272" s="7"/>
      <c r="AS272" s="8"/>
    </row>
    <row r="273" ht="12.75" customHeight="1">
      <c r="AR273" s="7"/>
      <c r="AS273" s="8"/>
    </row>
    <row r="274" ht="12.75" customHeight="1">
      <c r="AR274" s="7"/>
      <c r="AS274" s="8"/>
    </row>
    <row r="275" ht="12.75" customHeight="1">
      <c r="AR275" s="7"/>
      <c r="AS275" s="8"/>
    </row>
    <row r="276" ht="12.75" customHeight="1">
      <c r="AR276" s="7"/>
      <c r="AS276" s="8"/>
    </row>
    <row r="277" ht="12.75" customHeight="1">
      <c r="AR277" s="7"/>
      <c r="AS277" s="8"/>
    </row>
    <row r="278" ht="12.75" customHeight="1">
      <c r="AR278" s="7"/>
      <c r="AS278" s="8"/>
    </row>
    <row r="279" ht="12.75" customHeight="1">
      <c r="AR279" s="7"/>
      <c r="AS279" s="8"/>
    </row>
    <row r="280" ht="12.75" customHeight="1">
      <c r="AR280" s="7"/>
      <c r="AS280" s="8"/>
    </row>
    <row r="281" ht="12.75" customHeight="1">
      <c r="AR281" s="7"/>
      <c r="AS281" s="8"/>
    </row>
    <row r="282" ht="12.75" customHeight="1">
      <c r="AR282" s="7"/>
      <c r="AS282" s="8"/>
    </row>
    <row r="283" ht="12.75" customHeight="1">
      <c r="AR283" s="7"/>
      <c r="AS283" s="8"/>
    </row>
    <row r="284" ht="12.75" customHeight="1">
      <c r="AR284" s="7"/>
      <c r="AS284" s="8"/>
    </row>
    <row r="285" ht="12.75" customHeight="1">
      <c r="AR285" s="7"/>
      <c r="AS285" s="8"/>
    </row>
    <row r="286" ht="12.75" customHeight="1">
      <c r="AR286" s="7"/>
      <c r="AS286" s="8"/>
    </row>
    <row r="287" ht="12.75" customHeight="1">
      <c r="AR287" s="7"/>
      <c r="AS287" s="8"/>
    </row>
    <row r="288" ht="12.75" customHeight="1">
      <c r="AR288" s="7"/>
      <c r="AS288" s="8"/>
    </row>
    <row r="289" ht="12.75" customHeight="1">
      <c r="AR289" s="7"/>
      <c r="AS289" s="8"/>
    </row>
    <row r="290" ht="12.75" customHeight="1">
      <c r="AR290" s="7"/>
      <c r="AS290" s="8"/>
    </row>
    <row r="291" ht="12.75" customHeight="1">
      <c r="AR291" s="7"/>
      <c r="AS291" s="8"/>
    </row>
    <row r="292" ht="12.75" customHeight="1">
      <c r="AR292" s="7"/>
      <c r="AS292" s="8"/>
    </row>
    <row r="293" ht="12.75" customHeight="1">
      <c r="AR293" s="7"/>
      <c r="AS293" s="8"/>
    </row>
    <row r="294" ht="12.75" customHeight="1">
      <c r="AR294" s="7"/>
      <c r="AS294" s="8"/>
    </row>
    <row r="295" ht="12.75" customHeight="1">
      <c r="AR295" s="7"/>
      <c r="AS295" s="8"/>
    </row>
    <row r="296" ht="12.75" customHeight="1">
      <c r="AR296" s="7"/>
      <c r="AS296" s="8"/>
    </row>
    <row r="297" ht="12.75" customHeight="1">
      <c r="AR297" s="7"/>
      <c r="AS297" s="8"/>
    </row>
    <row r="298" ht="12.75" customHeight="1">
      <c r="AR298" s="7"/>
      <c r="AS298" s="8"/>
    </row>
    <row r="299" ht="12.75" customHeight="1">
      <c r="AR299" s="7"/>
      <c r="AS299" s="8"/>
    </row>
    <row r="300" ht="12.75" customHeight="1">
      <c r="AR300" s="7"/>
      <c r="AS300" s="8"/>
    </row>
    <row r="301" ht="12.75" customHeight="1">
      <c r="AR301" s="7"/>
      <c r="AS301" s="8"/>
    </row>
    <row r="302" ht="12.75" customHeight="1">
      <c r="AR302" s="7"/>
      <c r="AS302" s="8"/>
    </row>
    <row r="303" ht="12.75" customHeight="1">
      <c r="AR303" s="7"/>
      <c r="AS303" s="8"/>
    </row>
    <row r="304" ht="12.75" customHeight="1">
      <c r="AR304" s="7"/>
      <c r="AS304" s="8"/>
    </row>
    <row r="305" ht="12.75" customHeight="1">
      <c r="AR305" s="7"/>
      <c r="AS305" s="8"/>
    </row>
    <row r="306" ht="12.75" customHeight="1">
      <c r="AR306" s="7"/>
      <c r="AS306" s="8"/>
    </row>
    <row r="307" ht="12.75" customHeight="1">
      <c r="AR307" s="7"/>
      <c r="AS307" s="8"/>
    </row>
    <row r="308" ht="12.75" customHeight="1">
      <c r="AR308" s="7"/>
      <c r="AS308" s="8"/>
    </row>
    <row r="309" ht="12.75" customHeight="1">
      <c r="AR309" s="7"/>
      <c r="AS309" s="8"/>
    </row>
    <row r="310" ht="12.75" customHeight="1">
      <c r="AR310" s="7"/>
      <c r="AS310" s="8"/>
    </row>
    <row r="311" ht="12.75" customHeight="1">
      <c r="AR311" s="7"/>
      <c r="AS311" s="8"/>
    </row>
    <row r="312" ht="12.75" customHeight="1">
      <c r="AR312" s="7"/>
      <c r="AS312" s="8"/>
    </row>
    <row r="313" ht="12.75" customHeight="1">
      <c r="AR313" s="7"/>
      <c r="AS313" s="8"/>
    </row>
    <row r="314" ht="12.75" customHeight="1">
      <c r="AR314" s="7"/>
      <c r="AS314" s="8"/>
    </row>
    <row r="315" ht="12.75" customHeight="1">
      <c r="AR315" s="7"/>
      <c r="AS315" s="8"/>
    </row>
    <row r="316" ht="12.75" customHeight="1">
      <c r="AR316" s="7"/>
      <c r="AS316" s="8"/>
    </row>
    <row r="317" ht="12.75" customHeight="1">
      <c r="AR317" s="7"/>
      <c r="AS317" s="8"/>
    </row>
    <row r="318" ht="12.75" customHeight="1">
      <c r="AR318" s="7"/>
      <c r="AS318" s="8"/>
    </row>
    <row r="319" ht="12.75" customHeight="1">
      <c r="AR319" s="7"/>
      <c r="AS319" s="8"/>
    </row>
    <row r="320" ht="12.75" customHeight="1">
      <c r="AR320" s="7"/>
      <c r="AS320" s="8"/>
    </row>
    <row r="321" ht="12.75" customHeight="1">
      <c r="AR321" s="7"/>
      <c r="AS321" s="8"/>
    </row>
    <row r="322" ht="12.75" customHeight="1">
      <c r="AR322" s="7"/>
      <c r="AS322" s="8"/>
    </row>
    <row r="323" ht="12.75" customHeight="1">
      <c r="AR323" s="7"/>
      <c r="AS323" s="8"/>
    </row>
    <row r="324" ht="12.75" customHeight="1">
      <c r="AR324" s="7"/>
      <c r="AS324" s="8"/>
    </row>
    <row r="325" ht="12.75" customHeight="1">
      <c r="AR325" s="7"/>
      <c r="AS325" s="8"/>
    </row>
    <row r="326" ht="12.75" customHeight="1">
      <c r="AR326" s="7"/>
      <c r="AS326" s="8"/>
    </row>
    <row r="327" ht="12.75" customHeight="1">
      <c r="AR327" s="7"/>
      <c r="AS327" s="8"/>
    </row>
    <row r="328" ht="12.75" customHeight="1">
      <c r="AR328" s="7"/>
      <c r="AS328" s="8"/>
    </row>
    <row r="329" ht="12.75" customHeight="1">
      <c r="AR329" s="7"/>
      <c r="AS329" s="8"/>
    </row>
    <row r="330" ht="12.75" customHeight="1">
      <c r="AR330" s="7"/>
      <c r="AS330" s="8"/>
    </row>
    <row r="331" ht="12.75" customHeight="1">
      <c r="AR331" s="7"/>
      <c r="AS331" s="8"/>
    </row>
    <row r="332" ht="12.75" customHeight="1">
      <c r="AR332" s="7"/>
      <c r="AS332" s="8"/>
    </row>
    <row r="333" ht="12.75" customHeight="1">
      <c r="AR333" s="7"/>
      <c r="AS333" s="8"/>
    </row>
    <row r="334" ht="12.75" customHeight="1">
      <c r="AR334" s="7"/>
      <c r="AS334" s="8"/>
    </row>
    <row r="335" ht="12.75" customHeight="1">
      <c r="AR335" s="7"/>
      <c r="AS335" s="8"/>
    </row>
    <row r="336" ht="12.75" customHeight="1">
      <c r="AR336" s="7"/>
      <c r="AS336" s="8"/>
    </row>
    <row r="337" ht="12.75" customHeight="1">
      <c r="AR337" s="7"/>
      <c r="AS337" s="8"/>
    </row>
    <row r="338" ht="12.75" customHeight="1">
      <c r="AR338" s="7"/>
      <c r="AS338" s="8"/>
    </row>
    <row r="339" ht="12.75" customHeight="1">
      <c r="AR339" s="7"/>
      <c r="AS339" s="8"/>
    </row>
    <row r="340" ht="12.75" customHeight="1">
      <c r="AR340" s="7"/>
      <c r="AS340" s="8"/>
    </row>
    <row r="341" ht="12.75" customHeight="1">
      <c r="AR341" s="7"/>
      <c r="AS341" s="8"/>
    </row>
    <row r="342" ht="12.75" customHeight="1">
      <c r="AR342" s="7"/>
      <c r="AS342" s="8"/>
    </row>
    <row r="343" ht="12.75" customHeight="1">
      <c r="AR343" s="7"/>
      <c r="AS343" s="8"/>
    </row>
    <row r="344" ht="12.75" customHeight="1">
      <c r="AR344" s="7"/>
      <c r="AS344" s="8"/>
    </row>
    <row r="345" ht="12.75" customHeight="1">
      <c r="AR345" s="7"/>
      <c r="AS345" s="8"/>
    </row>
    <row r="346" ht="12.75" customHeight="1">
      <c r="AR346" s="7"/>
      <c r="AS346" s="8"/>
    </row>
    <row r="347" ht="12.75" customHeight="1">
      <c r="AR347" s="7"/>
      <c r="AS347" s="8"/>
    </row>
    <row r="348" ht="12.75" customHeight="1">
      <c r="AR348" s="7"/>
      <c r="AS348" s="8"/>
    </row>
    <row r="349" ht="12.75" customHeight="1">
      <c r="AR349" s="7"/>
      <c r="AS349" s="8"/>
    </row>
    <row r="350" ht="12.75" customHeight="1">
      <c r="AR350" s="7"/>
      <c r="AS350" s="8"/>
    </row>
    <row r="351" ht="12.75" customHeight="1">
      <c r="AR351" s="7"/>
      <c r="AS351" s="8"/>
    </row>
    <row r="352" ht="12.75" customHeight="1">
      <c r="AR352" s="7"/>
      <c r="AS352" s="8"/>
    </row>
    <row r="353" ht="12.75" customHeight="1">
      <c r="AR353" s="7"/>
      <c r="AS353" s="8"/>
    </row>
    <row r="354" ht="12.75" customHeight="1">
      <c r="AR354" s="7"/>
      <c r="AS354" s="8"/>
    </row>
    <row r="355" ht="12.75" customHeight="1">
      <c r="AR355" s="7"/>
      <c r="AS355" s="8"/>
    </row>
    <row r="356" ht="12.75" customHeight="1">
      <c r="AR356" s="7"/>
      <c r="AS356" s="8"/>
    </row>
    <row r="357" ht="12.75" customHeight="1">
      <c r="AR357" s="7"/>
      <c r="AS357" s="8"/>
    </row>
    <row r="358" ht="12.75" customHeight="1">
      <c r="AR358" s="7"/>
      <c r="AS358" s="8"/>
    </row>
    <row r="359" ht="12.75" customHeight="1">
      <c r="AR359" s="7"/>
      <c r="AS359" s="8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D4:AF4"/>
    <mergeCell ref="F13:G13"/>
    <mergeCell ref="H13:K13"/>
    <mergeCell ref="AD16:AF16"/>
    <mergeCell ref="F25:G25"/>
    <mergeCell ref="H25:K25"/>
    <mergeCell ref="AD28:AF28"/>
    <mergeCell ref="F37:G37"/>
    <mergeCell ref="H37:K37"/>
    <mergeCell ref="AD40:AF40"/>
    <mergeCell ref="F49:G49"/>
    <mergeCell ref="H49:K49"/>
    <mergeCell ref="F61:G61"/>
    <mergeCell ref="H61:K61"/>
    <mergeCell ref="F73:G73"/>
    <mergeCell ref="H73:K73"/>
    <mergeCell ref="F85:G85"/>
    <mergeCell ref="H85:K85"/>
    <mergeCell ref="F97:G97"/>
    <mergeCell ref="H97:K97"/>
    <mergeCell ref="H109:K109"/>
    <mergeCell ref="AD136:AF136"/>
    <mergeCell ref="AD148:AF148"/>
    <mergeCell ref="AD52:AF52"/>
    <mergeCell ref="AD64:AF64"/>
    <mergeCell ref="AD76:AF76"/>
    <mergeCell ref="AD88:AF88"/>
    <mergeCell ref="AD100:AF100"/>
    <mergeCell ref="AD112:AF112"/>
    <mergeCell ref="AD124:AF124"/>
    <mergeCell ref="F158:G158"/>
    <mergeCell ref="H158:K158"/>
    <mergeCell ref="F109:G109"/>
    <mergeCell ref="F121:G121"/>
    <mergeCell ref="H121:K121"/>
    <mergeCell ref="F133:G133"/>
    <mergeCell ref="H133:K133"/>
    <mergeCell ref="F145:G145"/>
    <mergeCell ref="H145:K14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8" width="7.63"/>
    <col customWidth="1" min="29" max="29" width="9.13"/>
    <col customWidth="1" min="30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192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 t="str">
        <f>MID(CELL("filename",A1),FIND("]",CELL("filename",A1))+1,255)</f>
        <v>#VALUE!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53"/>
      <c r="D3" s="22"/>
      <c r="E3" s="22"/>
      <c r="F3" s="22"/>
      <c r="G3" s="22"/>
      <c r="H3" s="151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>
        <v>0.0625</v>
      </c>
      <c r="D4" s="207"/>
      <c r="E4" s="207"/>
      <c r="F4" s="207"/>
      <c r="G4" s="207"/>
      <c r="H4" s="208"/>
      <c r="I4" s="206"/>
      <c r="J4" s="207"/>
      <c r="K4" s="207">
        <v>0.0625</v>
      </c>
      <c r="L4" s="207"/>
      <c r="M4" s="207"/>
      <c r="N4" s="207"/>
      <c r="O4" s="207"/>
      <c r="P4" s="207"/>
      <c r="Q4" s="207"/>
      <c r="R4" s="209"/>
      <c r="S4" s="206"/>
      <c r="T4" s="207">
        <v>0.0625</v>
      </c>
      <c r="U4" s="207"/>
      <c r="V4" s="207"/>
      <c r="W4" s="207"/>
      <c r="X4" s="207"/>
      <c r="Y4" s="207"/>
      <c r="Z4" s="209"/>
      <c r="AA4" s="184">
        <v>51.0</v>
      </c>
      <c r="AB4" s="210">
        <v>5000.0</v>
      </c>
      <c r="AC4" s="211">
        <v>175.0</v>
      </c>
      <c r="AD4" s="181" t="s">
        <v>81</v>
      </c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14"/>
      <c r="H5" s="215"/>
      <c r="I5" s="213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211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>
        <v>0.041666666666666664</v>
      </c>
      <c r="D6" s="214"/>
      <c r="E6" s="214">
        <v>0.010416666666666666</v>
      </c>
      <c r="F6" s="214"/>
      <c r="G6" s="214"/>
      <c r="H6" s="215"/>
      <c r="I6" s="213"/>
      <c r="J6" s="214"/>
      <c r="K6" s="214"/>
      <c r="L6" s="214"/>
      <c r="M6" s="214"/>
      <c r="N6" s="214"/>
      <c r="O6" s="214">
        <v>0.052083333333333336</v>
      </c>
      <c r="P6" s="214"/>
      <c r="Q6" s="214"/>
      <c r="R6" s="216"/>
      <c r="S6" s="213"/>
      <c r="T6" s="214"/>
      <c r="U6" s="214"/>
      <c r="V6" s="214"/>
      <c r="W6" s="214">
        <v>0.010416666666666666</v>
      </c>
      <c r="X6" s="214"/>
      <c r="Y6" s="214">
        <v>0.041666666666666664</v>
      </c>
      <c r="Z6" s="216"/>
      <c r="AA6" s="184"/>
      <c r="AB6" s="218"/>
      <c r="AC6" s="219"/>
      <c r="AD6" s="184" t="s">
        <v>84</v>
      </c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14"/>
      <c r="H7" s="215">
        <v>0.041666666666666664</v>
      </c>
      <c r="I7" s="213"/>
      <c r="J7" s="214"/>
      <c r="K7" s="214"/>
      <c r="L7" s="214"/>
      <c r="M7" s="214"/>
      <c r="N7" s="214"/>
      <c r="O7" s="214"/>
      <c r="P7" s="214">
        <v>0.041666666666666664</v>
      </c>
      <c r="Q7" s="214"/>
      <c r="R7" s="216"/>
      <c r="S7" s="213"/>
      <c r="T7" s="214"/>
      <c r="U7" s="214"/>
      <c r="V7" s="214">
        <v>0.041666666666666664</v>
      </c>
      <c r="W7" s="214"/>
      <c r="X7" s="214"/>
      <c r="Y7" s="214"/>
      <c r="Z7" s="216"/>
      <c r="AA7" s="184"/>
      <c r="AB7" s="217"/>
      <c r="AC7" s="211"/>
      <c r="AD7" s="184" t="s">
        <v>85</v>
      </c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14"/>
      <c r="H8" s="215"/>
      <c r="I8" s="213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8"/>
      <c r="AC8" s="21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14"/>
      <c r="H9" s="215"/>
      <c r="I9" s="213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211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14"/>
      <c r="H10" s="215"/>
      <c r="I10" s="213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8"/>
      <c r="AC10" s="21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14"/>
      <c r="H11" s="215"/>
      <c r="I11" s="213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211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14"/>
      <c r="H12" s="215"/>
      <c r="I12" s="213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8"/>
      <c r="AC12" s="21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13"/>
      <c r="D13" s="220"/>
      <c r="E13" s="220"/>
      <c r="F13" s="220"/>
      <c r="G13" s="220"/>
      <c r="H13" s="221"/>
      <c r="I13" s="222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225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13"/>
      <c r="D14" s="220"/>
      <c r="E14" s="220"/>
      <c r="F14" s="220"/>
      <c r="G14" s="220"/>
      <c r="H14" s="221"/>
      <c r="I14" s="222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6"/>
      <c r="AC14" s="227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13"/>
      <c r="D15" s="228"/>
      <c r="E15" s="228"/>
      <c r="F15" s="228"/>
      <c r="G15" s="228"/>
      <c r="H15" s="229"/>
      <c r="I15" s="230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4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28"/>
      <c r="H16" s="229"/>
      <c r="I16" s="230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7"/>
      <c r="AC16" s="238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40"/>
      <c r="H17" s="241"/>
      <c r="I17" s="230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4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0.15625</v>
      </c>
      <c r="C18" s="101">
        <f t="shared" ref="C18:Z18" si="1">SUM(C4:C17)</f>
        <v>0.1041666667</v>
      </c>
      <c r="D18" s="102">
        <f t="shared" si="1"/>
        <v>0</v>
      </c>
      <c r="E18" s="102">
        <f t="shared" si="1"/>
        <v>0.01041666667</v>
      </c>
      <c r="F18" s="102">
        <f t="shared" si="1"/>
        <v>0</v>
      </c>
      <c r="G18" s="102">
        <f t="shared" si="1"/>
        <v>0</v>
      </c>
      <c r="H18" s="102">
        <f t="shared" si="1"/>
        <v>0.04166666667</v>
      </c>
      <c r="I18" s="101">
        <f t="shared" si="1"/>
        <v>0</v>
      </c>
      <c r="J18" s="102">
        <f t="shared" si="1"/>
        <v>0</v>
      </c>
      <c r="K18" s="102">
        <f t="shared" si="1"/>
        <v>0.0625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0.05208333333</v>
      </c>
      <c r="P18" s="102">
        <f t="shared" si="1"/>
        <v>0.04166666667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0.0625</v>
      </c>
      <c r="U18" s="102">
        <f t="shared" si="1"/>
        <v>0</v>
      </c>
      <c r="V18" s="102">
        <f t="shared" si="1"/>
        <v>0.04166666667</v>
      </c>
      <c r="W18" s="102">
        <f t="shared" si="1"/>
        <v>0.01041666667</v>
      </c>
      <c r="X18" s="102">
        <f t="shared" si="1"/>
        <v>0</v>
      </c>
      <c r="Y18" s="102">
        <f t="shared" si="1"/>
        <v>0.04166666667</v>
      </c>
      <c r="Z18" s="103">
        <f t="shared" si="1"/>
        <v>0</v>
      </c>
      <c r="AA18" s="242">
        <f t="shared" ref="AA18:AC18" si="2">AVERAGE(AA4:AA17)</f>
        <v>51</v>
      </c>
      <c r="AB18" s="243">
        <f t="shared" si="2"/>
        <v>5000</v>
      </c>
      <c r="AC18" s="244">
        <f t="shared" si="2"/>
        <v>175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>
      <c r="B21" s="52" t="s">
        <v>92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6" width="7.63"/>
    <col customWidth="1" min="27" max="29" width="7.88"/>
    <col customWidth="1" min="30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10"/>
      <c r="AC4" s="253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8"/>
      <c r="AC12" s="253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6"/>
      <c r="AC14" s="259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10"/>
      <c r="AC4" s="253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8"/>
      <c r="AC6" s="253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8"/>
      <c r="AC8" s="253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8"/>
      <c r="AC10" s="253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8"/>
      <c r="AC12" s="253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7"/>
      <c r="AC16" s="26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10"/>
      <c r="AC4" s="253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8"/>
      <c r="AC6" s="266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8"/>
      <c r="AC8" s="253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8"/>
      <c r="AC10" s="253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267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6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>
      <c r="B20" s="268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5.0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69"/>
      <c r="AC4" s="266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70"/>
      <c r="AC5" s="271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70"/>
      <c r="AC6" s="266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70"/>
      <c r="AC7" s="271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70"/>
      <c r="AC8" s="266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70"/>
      <c r="AC9" s="271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70"/>
      <c r="AC10" s="253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70"/>
      <c r="AC11" s="271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70"/>
      <c r="AC12" s="272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73"/>
      <c r="AC13" s="274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73"/>
      <c r="AC14" s="259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75"/>
      <c r="AC15" s="276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77"/>
      <c r="AC16" s="278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6.0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66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7"/>
      <c r="AC16" s="308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314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7.0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53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31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72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7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8.0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66"/>
      <c r="AD4" s="287"/>
      <c r="AE4" s="288"/>
      <c r="AF4" s="288"/>
      <c r="AG4" s="288"/>
      <c r="AH4" s="288"/>
      <c r="AI4" s="317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318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271"/>
      <c r="AI6" s="318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318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271"/>
      <c r="AI8" s="318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318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71"/>
      <c r="AD10" s="286"/>
      <c r="AE10" s="271"/>
      <c r="AF10" s="271"/>
      <c r="AG10" s="271"/>
      <c r="AH10" s="271"/>
      <c r="AI10" s="318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53"/>
      <c r="AD11" s="286"/>
      <c r="AE11" s="271"/>
      <c r="AF11" s="271"/>
      <c r="AG11" s="271"/>
      <c r="AH11" s="271"/>
      <c r="AI11" s="318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271"/>
      <c r="AI12" s="318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319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274"/>
      <c r="AI14" s="319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320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76"/>
      <c r="AI16" s="320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59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10.0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53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72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53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66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59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65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10"/>
      <c r="AC4" s="272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66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65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53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53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59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14.0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66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53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53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53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59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15.0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53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66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66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53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53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67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308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16.0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13"/>
      <c r="D13" s="214"/>
      <c r="E13" s="214"/>
      <c r="F13" s="214"/>
      <c r="G13" s="254"/>
      <c r="H13" s="255"/>
      <c r="I13" s="256"/>
      <c r="J13" s="214"/>
      <c r="K13" s="214"/>
      <c r="L13" s="214"/>
      <c r="M13" s="214"/>
      <c r="N13" s="214"/>
      <c r="O13" s="214"/>
      <c r="P13" s="214"/>
      <c r="Q13" s="214"/>
      <c r="R13" s="216"/>
      <c r="S13" s="213"/>
      <c r="T13" s="214"/>
      <c r="U13" s="214"/>
      <c r="V13" s="214"/>
      <c r="W13" s="214"/>
      <c r="X13" s="214"/>
      <c r="Y13" s="214"/>
      <c r="Z13" s="216"/>
      <c r="AA13" s="184"/>
      <c r="AB13" s="217"/>
      <c r="AC13" s="109"/>
      <c r="AD13" s="184"/>
      <c r="AE13" s="109"/>
      <c r="AF13" s="109"/>
      <c r="AG13" s="109"/>
      <c r="AH13" s="86"/>
      <c r="AI13" s="87"/>
    </row>
    <row r="14" ht="12.75" customHeight="1">
      <c r="A14" s="205" t="s">
        <v>89</v>
      </c>
      <c r="B14" s="29" t="s">
        <v>80</v>
      </c>
      <c r="C14" s="213"/>
      <c r="D14" s="214"/>
      <c r="E14" s="214"/>
      <c r="F14" s="214"/>
      <c r="G14" s="254"/>
      <c r="H14" s="255"/>
      <c r="I14" s="256"/>
      <c r="J14" s="214"/>
      <c r="K14" s="214"/>
      <c r="L14" s="214"/>
      <c r="M14" s="214"/>
      <c r="N14" s="214"/>
      <c r="O14" s="214"/>
      <c r="P14" s="214"/>
      <c r="Q14" s="214"/>
      <c r="R14" s="216"/>
      <c r="S14" s="213"/>
      <c r="T14" s="214"/>
      <c r="U14" s="214"/>
      <c r="V14" s="214"/>
      <c r="W14" s="214"/>
      <c r="X14" s="214"/>
      <c r="Y14" s="214"/>
      <c r="Z14" s="216"/>
      <c r="AA14" s="184"/>
      <c r="AB14" s="217"/>
      <c r="AC14" s="109"/>
      <c r="AD14" s="184"/>
      <c r="AE14" s="109"/>
      <c r="AF14" s="109"/>
      <c r="AG14" s="86"/>
      <c r="AH14" s="86"/>
      <c r="AI14" s="87"/>
    </row>
    <row r="15" ht="12.75" customHeight="1">
      <c r="A15" s="212"/>
      <c r="B15" s="29" t="s">
        <v>82</v>
      </c>
      <c r="C15" s="222"/>
      <c r="D15" s="220"/>
      <c r="E15" s="220"/>
      <c r="F15" s="220"/>
      <c r="G15" s="257"/>
      <c r="H15" s="255"/>
      <c r="I15" s="258"/>
      <c r="J15" s="220"/>
      <c r="K15" s="220"/>
      <c r="L15" s="220"/>
      <c r="M15" s="220"/>
      <c r="N15" s="220"/>
      <c r="O15" s="220"/>
      <c r="P15" s="220"/>
      <c r="Q15" s="220"/>
      <c r="R15" s="223"/>
      <c r="S15" s="222"/>
      <c r="T15" s="220"/>
      <c r="U15" s="220"/>
      <c r="V15" s="220"/>
      <c r="W15" s="220"/>
      <c r="X15" s="220"/>
      <c r="Y15" s="220"/>
      <c r="Z15" s="223"/>
      <c r="AA15" s="182"/>
      <c r="AB15" s="224"/>
      <c r="AC15" s="86"/>
      <c r="AD15" s="182"/>
      <c r="AE15" s="86"/>
      <c r="AF15" s="86"/>
      <c r="AG15" s="86"/>
      <c r="AH15" s="235"/>
      <c r="AI15" s="236"/>
    </row>
    <row r="16" ht="12.75" customHeight="1">
      <c r="A16" s="205" t="s">
        <v>90</v>
      </c>
      <c r="B16" s="29" t="s">
        <v>80</v>
      </c>
      <c r="C16" s="222"/>
      <c r="D16" s="220"/>
      <c r="E16" s="220"/>
      <c r="F16" s="220"/>
      <c r="G16" s="257"/>
      <c r="H16" s="255"/>
      <c r="I16" s="258"/>
      <c r="J16" s="220"/>
      <c r="K16" s="220"/>
      <c r="L16" s="220"/>
      <c r="M16" s="220"/>
      <c r="N16" s="220"/>
      <c r="O16" s="220"/>
      <c r="P16" s="220"/>
      <c r="Q16" s="220"/>
      <c r="R16" s="223"/>
      <c r="S16" s="222"/>
      <c r="T16" s="220"/>
      <c r="U16" s="220"/>
      <c r="V16" s="220"/>
      <c r="W16" s="220"/>
      <c r="X16" s="220"/>
      <c r="Y16" s="220"/>
      <c r="Z16" s="223"/>
      <c r="AA16" s="182"/>
      <c r="AB16" s="224"/>
      <c r="AC16" s="86"/>
      <c r="AD16" s="182"/>
      <c r="AE16" s="86"/>
      <c r="AF16" s="86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17.0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8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8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8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6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7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18.0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210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8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8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7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19.0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66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66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59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7"/>
      <c r="AC16" s="265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20.0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59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66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95"/>
      <c r="AC11" s="253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59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7"/>
      <c r="AC16" s="265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53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53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323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7"/>
      <c r="AC16" s="265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24.0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315"/>
      <c r="AC4" s="253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53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53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67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65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43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25.0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66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66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66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66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89"/>
      <c r="D13" s="290"/>
      <c r="E13" s="290"/>
      <c r="F13" s="290"/>
      <c r="G13" s="291"/>
      <c r="H13" s="292"/>
      <c r="I13" s="293"/>
      <c r="J13" s="290"/>
      <c r="K13" s="290"/>
      <c r="L13" s="290"/>
      <c r="M13" s="290"/>
      <c r="N13" s="290"/>
      <c r="O13" s="290"/>
      <c r="P13" s="290"/>
      <c r="Q13" s="290"/>
      <c r="R13" s="294"/>
      <c r="S13" s="289"/>
      <c r="T13" s="290"/>
      <c r="U13" s="290"/>
      <c r="V13" s="290"/>
      <c r="W13" s="290"/>
      <c r="X13" s="290"/>
      <c r="Y13" s="290"/>
      <c r="Z13" s="294"/>
      <c r="AA13" s="286"/>
      <c r="AB13" s="270"/>
      <c r="AC13" s="271"/>
      <c r="AD13" s="286"/>
      <c r="AE13" s="271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67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26.0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95"/>
      <c r="AC6" s="266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95"/>
      <c r="AC8" s="266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53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66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67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27.0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95"/>
      <c r="AC10" s="266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95"/>
      <c r="AC12" s="272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321"/>
      <c r="AC14" s="267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28.0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29.0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30.0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34.0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77"/>
      <c r="AH4" s="77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109"/>
      <c r="AH5" s="109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109"/>
      <c r="AH6" s="109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109"/>
      <c r="AH7" s="109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109"/>
      <c r="AH8" s="109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109"/>
      <c r="AH10" s="109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109"/>
      <c r="AH12" s="109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86"/>
      <c r="AH14" s="86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35.0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314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36.0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80"/>
      <c r="D4" s="281"/>
      <c r="E4" s="281"/>
      <c r="F4" s="281"/>
      <c r="G4" s="282"/>
      <c r="H4" s="283"/>
      <c r="I4" s="284"/>
      <c r="J4" s="281"/>
      <c r="K4" s="281"/>
      <c r="L4" s="281"/>
      <c r="M4" s="281"/>
      <c r="N4" s="281"/>
      <c r="O4" s="281"/>
      <c r="P4" s="281"/>
      <c r="Q4" s="281"/>
      <c r="R4" s="285"/>
      <c r="S4" s="280"/>
      <c r="T4" s="281"/>
      <c r="U4" s="281"/>
      <c r="V4" s="281"/>
      <c r="W4" s="281"/>
      <c r="X4" s="281"/>
      <c r="Y4" s="281"/>
      <c r="Z4" s="285"/>
      <c r="AA4" s="286"/>
      <c r="AB4" s="269"/>
      <c r="AC4" s="271"/>
      <c r="AD4" s="287"/>
      <c r="AE4" s="288"/>
      <c r="AF4" s="288"/>
      <c r="AG4" s="288"/>
      <c r="AH4" s="288"/>
      <c r="AI4" s="78"/>
    </row>
    <row r="5" ht="12.75" customHeight="1">
      <c r="A5" s="212"/>
      <c r="B5" s="29" t="s">
        <v>82</v>
      </c>
      <c r="C5" s="289"/>
      <c r="D5" s="290"/>
      <c r="E5" s="290"/>
      <c r="F5" s="290"/>
      <c r="G5" s="291"/>
      <c r="H5" s="292"/>
      <c r="I5" s="293"/>
      <c r="J5" s="290"/>
      <c r="K5" s="290"/>
      <c r="L5" s="290"/>
      <c r="M5" s="290"/>
      <c r="N5" s="290"/>
      <c r="O5" s="290"/>
      <c r="P5" s="290"/>
      <c r="Q5" s="290"/>
      <c r="R5" s="294"/>
      <c r="S5" s="289"/>
      <c r="T5" s="290"/>
      <c r="U5" s="290"/>
      <c r="V5" s="290"/>
      <c r="W5" s="290"/>
      <c r="X5" s="290"/>
      <c r="Y5" s="290"/>
      <c r="Z5" s="294"/>
      <c r="AA5" s="286"/>
      <c r="AB5" s="270"/>
      <c r="AC5" s="271"/>
      <c r="AD5" s="286"/>
      <c r="AE5" s="271"/>
      <c r="AF5" s="271"/>
      <c r="AG5" s="271"/>
      <c r="AH5" s="271"/>
      <c r="AI5" s="110"/>
    </row>
    <row r="6" ht="12.75" customHeight="1">
      <c r="A6" s="205" t="s">
        <v>83</v>
      </c>
      <c r="B6" s="29" t="s">
        <v>80</v>
      </c>
      <c r="C6" s="289"/>
      <c r="D6" s="290"/>
      <c r="E6" s="290"/>
      <c r="F6" s="290"/>
      <c r="G6" s="291"/>
      <c r="H6" s="292"/>
      <c r="I6" s="293"/>
      <c r="J6" s="290"/>
      <c r="K6" s="290"/>
      <c r="L6" s="290"/>
      <c r="M6" s="290"/>
      <c r="N6" s="290"/>
      <c r="O6" s="290"/>
      <c r="P6" s="290"/>
      <c r="Q6" s="290"/>
      <c r="R6" s="294"/>
      <c r="S6" s="289"/>
      <c r="T6" s="290"/>
      <c r="U6" s="290"/>
      <c r="V6" s="290"/>
      <c r="W6" s="290"/>
      <c r="X6" s="290"/>
      <c r="Y6" s="290"/>
      <c r="Z6" s="294"/>
      <c r="AA6" s="286"/>
      <c r="AB6" s="270"/>
      <c r="AC6" s="271"/>
      <c r="AD6" s="286"/>
      <c r="AE6" s="271"/>
      <c r="AF6" s="271"/>
      <c r="AG6" s="271"/>
      <c r="AH6" s="271"/>
      <c r="AI6" s="110"/>
    </row>
    <row r="7" ht="12.75" customHeight="1">
      <c r="A7" s="212"/>
      <c r="B7" s="29" t="s">
        <v>82</v>
      </c>
      <c r="C7" s="289"/>
      <c r="D7" s="290"/>
      <c r="E7" s="290"/>
      <c r="F7" s="290"/>
      <c r="G7" s="291"/>
      <c r="H7" s="292"/>
      <c r="I7" s="293"/>
      <c r="J7" s="290"/>
      <c r="K7" s="290"/>
      <c r="L7" s="290"/>
      <c r="M7" s="290"/>
      <c r="N7" s="290"/>
      <c r="O7" s="290"/>
      <c r="P7" s="290"/>
      <c r="Q7" s="290"/>
      <c r="R7" s="294"/>
      <c r="S7" s="289"/>
      <c r="T7" s="290"/>
      <c r="U7" s="290"/>
      <c r="V7" s="290"/>
      <c r="W7" s="290"/>
      <c r="X7" s="290"/>
      <c r="Y7" s="290"/>
      <c r="Z7" s="294"/>
      <c r="AA7" s="286"/>
      <c r="AB7" s="270"/>
      <c r="AC7" s="271"/>
      <c r="AD7" s="286"/>
      <c r="AE7" s="271"/>
      <c r="AF7" s="271"/>
      <c r="AG7" s="271"/>
      <c r="AH7" s="271"/>
      <c r="AI7" s="110"/>
    </row>
    <row r="8" ht="12.75" customHeight="1">
      <c r="A8" s="205" t="s">
        <v>86</v>
      </c>
      <c r="B8" s="29" t="s">
        <v>80</v>
      </c>
      <c r="C8" s="289"/>
      <c r="D8" s="290"/>
      <c r="E8" s="290"/>
      <c r="F8" s="290"/>
      <c r="G8" s="291"/>
      <c r="H8" s="292"/>
      <c r="I8" s="293"/>
      <c r="J8" s="290"/>
      <c r="K8" s="290"/>
      <c r="L8" s="290"/>
      <c r="M8" s="290"/>
      <c r="N8" s="290"/>
      <c r="O8" s="290"/>
      <c r="P8" s="290"/>
      <c r="Q8" s="290"/>
      <c r="R8" s="294"/>
      <c r="S8" s="289"/>
      <c r="T8" s="290"/>
      <c r="U8" s="290"/>
      <c r="V8" s="290"/>
      <c r="W8" s="290"/>
      <c r="X8" s="290"/>
      <c r="Y8" s="290"/>
      <c r="Z8" s="294"/>
      <c r="AA8" s="286"/>
      <c r="AB8" s="270"/>
      <c r="AC8" s="271"/>
      <c r="AD8" s="286"/>
      <c r="AE8" s="271"/>
      <c r="AF8" s="271"/>
      <c r="AG8" s="271"/>
      <c r="AH8" s="271"/>
      <c r="AI8" s="110"/>
    </row>
    <row r="9" ht="12.75" customHeight="1">
      <c r="A9" s="212"/>
      <c r="B9" s="29" t="s">
        <v>82</v>
      </c>
      <c r="C9" s="289"/>
      <c r="D9" s="290"/>
      <c r="E9" s="290"/>
      <c r="F9" s="290"/>
      <c r="G9" s="291"/>
      <c r="H9" s="292"/>
      <c r="I9" s="293"/>
      <c r="J9" s="290"/>
      <c r="K9" s="290"/>
      <c r="L9" s="290"/>
      <c r="M9" s="290"/>
      <c r="N9" s="290"/>
      <c r="O9" s="290"/>
      <c r="P9" s="290"/>
      <c r="Q9" s="290"/>
      <c r="R9" s="294"/>
      <c r="S9" s="289"/>
      <c r="T9" s="290"/>
      <c r="U9" s="290"/>
      <c r="V9" s="290"/>
      <c r="W9" s="290"/>
      <c r="X9" s="290"/>
      <c r="Y9" s="290"/>
      <c r="Z9" s="294"/>
      <c r="AA9" s="286"/>
      <c r="AB9" s="270"/>
      <c r="AC9" s="271"/>
      <c r="AD9" s="286"/>
      <c r="AE9" s="271"/>
      <c r="AF9" s="271"/>
      <c r="AG9" s="271"/>
      <c r="AH9" s="271"/>
      <c r="AI9" s="110"/>
    </row>
    <row r="10" ht="12.75" customHeight="1">
      <c r="A10" s="205" t="s">
        <v>87</v>
      </c>
      <c r="B10" s="29" t="s">
        <v>80</v>
      </c>
      <c r="C10" s="289"/>
      <c r="D10" s="290"/>
      <c r="E10" s="290"/>
      <c r="F10" s="290"/>
      <c r="G10" s="291"/>
      <c r="H10" s="292"/>
      <c r="I10" s="293"/>
      <c r="J10" s="290"/>
      <c r="K10" s="290"/>
      <c r="L10" s="290"/>
      <c r="M10" s="290"/>
      <c r="N10" s="290"/>
      <c r="O10" s="290"/>
      <c r="P10" s="290"/>
      <c r="Q10" s="290"/>
      <c r="R10" s="294"/>
      <c r="S10" s="289"/>
      <c r="T10" s="290"/>
      <c r="U10" s="290"/>
      <c r="V10" s="290"/>
      <c r="W10" s="290"/>
      <c r="X10" s="290"/>
      <c r="Y10" s="290"/>
      <c r="Z10" s="294"/>
      <c r="AA10" s="286"/>
      <c r="AB10" s="270"/>
      <c r="AC10" s="271"/>
      <c r="AD10" s="286"/>
      <c r="AE10" s="271"/>
      <c r="AF10" s="271"/>
      <c r="AG10" s="271"/>
      <c r="AH10" s="271"/>
      <c r="AI10" s="110"/>
    </row>
    <row r="11" ht="12.75" customHeight="1">
      <c r="A11" s="212"/>
      <c r="B11" s="29" t="s">
        <v>82</v>
      </c>
      <c r="C11" s="289"/>
      <c r="D11" s="290"/>
      <c r="E11" s="290"/>
      <c r="F11" s="290"/>
      <c r="G11" s="291"/>
      <c r="H11" s="292"/>
      <c r="I11" s="293"/>
      <c r="J11" s="290"/>
      <c r="K11" s="290"/>
      <c r="L11" s="290"/>
      <c r="M11" s="290"/>
      <c r="N11" s="290"/>
      <c r="O11" s="290"/>
      <c r="P11" s="290"/>
      <c r="Q11" s="290"/>
      <c r="R11" s="294"/>
      <c r="S11" s="289"/>
      <c r="T11" s="290"/>
      <c r="U11" s="290"/>
      <c r="V11" s="290"/>
      <c r="W11" s="290"/>
      <c r="X11" s="290"/>
      <c r="Y11" s="290"/>
      <c r="Z11" s="294"/>
      <c r="AA11" s="286"/>
      <c r="AB11" s="270"/>
      <c r="AC11" s="271"/>
      <c r="AD11" s="286"/>
      <c r="AE11" s="271"/>
      <c r="AF11" s="271"/>
      <c r="AG11" s="271"/>
      <c r="AH11" s="271"/>
      <c r="AI11" s="110"/>
    </row>
    <row r="12" ht="12.75" customHeight="1">
      <c r="A12" s="205" t="s">
        <v>88</v>
      </c>
      <c r="B12" s="29" t="s">
        <v>80</v>
      </c>
      <c r="C12" s="289"/>
      <c r="D12" s="290"/>
      <c r="E12" s="290"/>
      <c r="F12" s="290"/>
      <c r="G12" s="291"/>
      <c r="H12" s="292"/>
      <c r="I12" s="293"/>
      <c r="J12" s="290"/>
      <c r="K12" s="290"/>
      <c r="L12" s="290"/>
      <c r="M12" s="290"/>
      <c r="N12" s="290"/>
      <c r="O12" s="290"/>
      <c r="P12" s="290"/>
      <c r="Q12" s="290"/>
      <c r="R12" s="294"/>
      <c r="S12" s="289"/>
      <c r="T12" s="290"/>
      <c r="U12" s="290"/>
      <c r="V12" s="290"/>
      <c r="W12" s="290"/>
      <c r="X12" s="290"/>
      <c r="Y12" s="290"/>
      <c r="Z12" s="294"/>
      <c r="AA12" s="286"/>
      <c r="AB12" s="270"/>
      <c r="AC12" s="271"/>
      <c r="AD12" s="286"/>
      <c r="AE12" s="271"/>
      <c r="AF12" s="271"/>
      <c r="AG12" s="271"/>
      <c r="AH12" s="271"/>
      <c r="AI12" s="110"/>
    </row>
    <row r="13" ht="12.75" customHeight="1">
      <c r="A13" s="212"/>
      <c r="B13" s="29" t="s">
        <v>82</v>
      </c>
      <c r="C13" s="296"/>
      <c r="D13" s="297"/>
      <c r="E13" s="297"/>
      <c r="F13" s="297"/>
      <c r="G13" s="298"/>
      <c r="H13" s="292"/>
      <c r="I13" s="299"/>
      <c r="J13" s="297"/>
      <c r="K13" s="297"/>
      <c r="L13" s="297"/>
      <c r="M13" s="297"/>
      <c r="N13" s="297"/>
      <c r="O13" s="297"/>
      <c r="P13" s="297"/>
      <c r="Q13" s="297"/>
      <c r="R13" s="300"/>
      <c r="S13" s="296"/>
      <c r="T13" s="297"/>
      <c r="U13" s="297"/>
      <c r="V13" s="297"/>
      <c r="W13" s="297"/>
      <c r="X13" s="297"/>
      <c r="Y13" s="297"/>
      <c r="Z13" s="300"/>
      <c r="AA13" s="301"/>
      <c r="AB13" s="273"/>
      <c r="AC13" s="274"/>
      <c r="AD13" s="301"/>
      <c r="AE13" s="274"/>
      <c r="AF13" s="274"/>
      <c r="AG13" s="274"/>
      <c r="AH13" s="274"/>
      <c r="AI13" s="87"/>
    </row>
    <row r="14" ht="12.75" customHeight="1">
      <c r="A14" s="205" t="s">
        <v>89</v>
      </c>
      <c r="B14" s="29" t="s">
        <v>80</v>
      </c>
      <c r="C14" s="296"/>
      <c r="D14" s="297"/>
      <c r="E14" s="297"/>
      <c r="F14" s="297"/>
      <c r="G14" s="298"/>
      <c r="H14" s="292"/>
      <c r="I14" s="299"/>
      <c r="J14" s="297"/>
      <c r="K14" s="297"/>
      <c r="L14" s="297"/>
      <c r="M14" s="297"/>
      <c r="N14" s="297"/>
      <c r="O14" s="297"/>
      <c r="P14" s="297"/>
      <c r="Q14" s="297"/>
      <c r="R14" s="300"/>
      <c r="S14" s="296"/>
      <c r="T14" s="297"/>
      <c r="U14" s="297"/>
      <c r="V14" s="297"/>
      <c r="W14" s="297"/>
      <c r="X14" s="297"/>
      <c r="Y14" s="297"/>
      <c r="Z14" s="300"/>
      <c r="AA14" s="301"/>
      <c r="AB14" s="273"/>
      <c r="AC14" s="274"/>
      <c r="AD14" s="301"/>
      <c r="AE14" s="274"/>
      <c r="AF14" s="274"/>
      <c r="AG14" s="274"/>
      <c r="AH14" s="274"/>
      <c r="AI14" s="87"/>
    </row>
    <row r="15" ht="12.75" customHeight="1">
      <c r="A15" s="212"/>
      <c r="B15" s="29" t="s">
        <v>82</v>
      </c>
      <c r="C15" s="302"/>
      <c r="D15" s="303"/>
      <c r="E15" s="303"/>
      <c r="F15" s="303"/>
      <c r="G15" s="304"/>
      <c r="H15" s="292"/>
      <c r="I15" s="305"/>
      <c r="J15" s="303"/>
      <c r="K15" s="303"/>
      <c r="L15" s="303"/>
      <c r="M15" s="303"/>
      <c r="N15" s="303"/>
      <c r="O15" s="303"/>
      <c r="P15" s="303"/>
      <c r="Q15" s="303"/>
      <c r="R15" s="306"/>
      <c r="S15" s="302"/>
      <c r="T15" s="303"/>
      <c r="U15" s="303"/>
      <c r="V15" s="303"/>
      <c r="W15" s="303"/>
      <c r="X15" s="303"/>
      <c r="Y15" s="303"/>
      <c r="Z15" s="306"/>
      <c r="AA15" s="307"/>
      <c r="AB15" s="275"/>
      <c r="AC15" s="276"/>
      <c r="AD15" s="307"/>
      <c r="AE15" s="276"/>
      <c r="AF15" s="276"/>
      <c r="AG15" s="276"/>
      <c r="AH15" s="276"/>
      <c r="AI15" s="236"/>
    </row>
    <row r="16" ht="12.75" customHeight="1">
      <c r="A16" s="205" t="s">
        <v>90</v>
      </c>
      <c r="B16" s="29" t="s">
        <v>80</v>
      </c>
      <c r="C16" s="302"/>
      <c r="D16" s="303"/>
      <c r="E16" s="303"/>
      <c r="F16" s="303"/>
      <c r="G16" s="304"/>
      <c r="H16" s="292"/>
      <c r="I16" s="305"/>
      <c r="J16" s="303"/>
      <c r="K16" s="303"/>
      <c r="L16" s="303"/>
      <c r="M16" s="303"/>
      <c r="N16" s="303"/>
      <c r="O16" s="303"/>
      <c r="P16" s="303"/>
      <c r="Q16" s="303"/>
      <c r="R16" s="306"/>
      <c r="S16" s="302"/>
      <c r="T16" s="303"/>
      <c r="U16" s="303"/>
      <c r="V16" s="303"/>
      <c r="W16" s="303"/>
      <c r="X16" s="303"/>
      <c r="Y16" s="303"/>
      <c r="Z16" s="306"/>
      <c r="AA16" s="307"/>
      <c r="AB16" s="275"/>
      <c r="AC16" s="276"/>
      <c r="AD16" s="307"/>
      <c r="AE16" s="276"/>
      <c r="AF16" s="276"/>
      <c r="AG16" s="276"/>
      <c r="AH16" s="276"/>
      <c r="AI16" s="236"/>
    </row>
    <row r="17" ht="12.75" customHeight="1">
      <c r="A17" s="212"/>
      <c r="B17" s="29" t="s">
        <v>82</v>
      </c>
      <c r="C17" s="309"/>
      <c r="D17" s="310"/>
      <c r="E17" s="310"/>
      <c r="F17" s="310"/>
      <c r="G17" s="311"/>
      <c r="H17" s="312"/>
      <c r="I17" s="305"/>
      <c r="J17" s="303"/>
      <c r="K17" s="303"/>
      <c r="L17" s="303"/>
      <c r="M17" s="303"/>
      <c r="N17" s="303"/>
      <c r="O17" s="303"/>
      <c r="P17" s="303"/>
      <c r="Q17" s="303"/>
      <c r="R17" s="306"/>
      <c r="S17" s="302"/>
      <c r="T17" s="303"/>
      <c r="U17" s="303"/>
      <c r="V17" s="303"/>
      <c r="W17" s="303"/>
      <c r="X17" s="303"/>
      <c r="Y17" s="303"/>
      <c r="Z17" s="306"/>
      <c r="AA17" s="307"/>
      <c r="AB17" s="275"/>
      <c r="AC17" s="276"/>
      <c r="AD17" s="313"/>
      <c r="AE17" s="314"/>
      <c r="AF17" s="314"/>
      <c r="AG17" s="314"/>
      <c r="AH17" s="314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37.0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38.0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39.0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40.0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44.0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45.0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46.0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47.0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48.0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49.0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50.0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51.0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52.0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40"/>
      <c r="E17" s="240"/>
      <c r="F17" s="240"/>
      <c r="G17" s="262"/>
      <c r="H17" s="263"/>
      <c r="I17" s="261"/>
      <c r="J17" s="228"/>
      <c r="K17" s="228"/>
      <c r="L17" s="228"/>
      <c r="M17" s="228"/>
      <c r="N17" s="228"/>
      <c r="O17" s="228"/>
      <c r="P17" s="228"/>
      <c r="Q17" s="228"/>
      <c r="R17" s="231"/>
      <c r="S17" s="230"/>
      <c r="T17" s="228"/>
      <c r="U17" s="228"/>
      <c r="V17" s="228"/>
      <c r="W17" s="228"/>
      <c r="X17" s="228"/>
      <c r="Y17" s="228"/>
      <c r="Z17" s="231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35" width="7.63"/>
  </cols>
  <sheetData>
    <row r="1" ht="12.75" customHeight="1">
      <c r="A1" s="17" t="s">
        <v>75</v>
      </c>
      <c r="B1" s="28"/>
      <c r="C1" s="189" t="s">
        <v>4</v>
      </c>
      <c r="D1" s="32"/>
      <c r="E1" s="32"/>
      <c r="F1" s="32"/>
      <c r="G1" s="32"/>
      <c r="H1" s="33"/>
      <c r="I1" s="190" t="s">
        <v>5</v>
      </c>
      <c r="J1" s="191"/>
      <c r="K1" s="191"/>
      <c r="L1" s="191"/>
      <c r="M1" s="191"/>
      <c r="N1" s="191"/>
      <c r="O1" s="191"/>
      <c r="P1" s="191"/>
      <c r="Q1" s="191"/>
      <c r="R1" s="192"/>
      <c r="S1" s="193" t="s">
        <v>6</v>
      </c>
      <c r="T1" s="191"/>
      <c r="U1" s="191"/>
      <c r="V1" s="191"/>
      <c r="W1" s="191"/>
      <c r="X1" s="191"/>
      <c r="Y1" s="191"/>
      <c r="Z1" s="248"/>
      <c r="AA1" s="31" t="s">
        <v>7</v>
      </c>
      <c r="AB1" s="32"/>
      <c r="AC1" s="33"/>
      <c r="AD1" s="18" t="s">
        <v>8</v>
      </c>
      <c r="AE1" s="18"/>
      <c r="AF1" s="16"/>
      <c r="AG1" s="16"/>
      <c r="AH1" s="16"/>
      <c r="AI1" s="34"/>
    </row>
    <row r="2" ht="12.75" customHeight="1">
      <c r="A2" s="194">
        <v>53.0</v>
      </c>
      <c r="B2" s="195"/>
      <c r="C2" s="37" t="s">
        <v>12</v>
      </c>
      <c r="D2" s="38" t="s">
        <v>13</v>
      </c>
      <c r="E2" s="38" t="s">
        <v>14</v>
      </c>
      <c r="F2" s="39" t="s">
        <v>15</v>
      </c>
      <c r="G2" s="39" t="s">
        <v>16</v>
      </c>
      <c r="H2" s="141" t="s">
        <v>45</v>
      </c>
      <c r="I2" s="196" t="s">
        <v>18</v>
      </c>
      <c r="J2" s="41" t="s">
        <v>18</v>
      </c>
      <c r="K2" s="41" t="s">
        <v>19</v>
      </c>
      <c r="L2" s="41" t="s">
        <v>19</v>
      </c>
      <c r="M2" s="41" t="s">
        <v>20</v>
      </c>
      <c r="N2" s="41" t="s">
        <v>21</v>
      </c>
      <c r="O2" s="41" t="s">
        <v>22</v>
      </c>
      <c r="P2" s="41" t="s">
        <v>23</v>
      </c>
      <c r="Q2" s="41" t="s">
        <v>24</v>
      </c>
      <c r="R2" s="197" t="s">
        <v>25</v>
      </c>
      <c r="S2" s="43" t="s">
        <v>26</v>
      </c>
      <c r="T2" s="44" t="s">
        <v>27</v>
      </c>
      <c r="U2" s="45" t="s">
        <v>22</v>
      </c>
      <c r="V2" s="46" t="s">
        <v>23</v>
      </c>
      <c r="W2" s="44" t="s">
        <v>28</v>
      </c>
      <c r="X2" s="47" t="s">
        <v>76</v>
      </c>
      <c r="Y2" s="46" t="s">
        <v>30</v>
      </c>
      <c r="Z2" s="44" t="s">
        <v>31</v>
      </c>
      <c r="AA2" s="49" t="s">
        <v>32</v>
      </c>
      <c r="AB2" s="50" t="s">
        <v>33</v>
      </c>
      <c r="AC2" s="51" t="s">
        <v>34</v>
      </c>
      <c r="AD2" s="16"/>
      <c r="AE2" s="16"/>
      <c r="AF2" s="16"/>
      <c r="AG2" s="16"/>
      <c r="AH2" s="16"/>
      <c r="AI2" s="34"/>
    </row>
    <row r="3" ht="12.75" customHeight="1">
      <c r="A3" s="17" t="s">
        <v>77</v>
      </c>
      <c r="B3" s="198" t="s">
        <v>78</v>
      </c>
      <c r="C3" s="168"/>
      <c r="D3" s="249"/>
      <c r="E3" s="169"/>
      <c r="F3" s="169"/>
      <c r="G3" s="169"/>
      <c r="H3" s="170"/>
      <c r="I3" s="199" t="s">
        <v>42</v>
      </c>
      <c r="J3" s="55" t="s">
        <v>43</v>
      </c>
      <c r="K3" s="55" t="s">
        <v>42</v>
      </c>
      <c r="L3" s="55" t="s">
        <v>43</v>
      </c>
      <c r="M3" s="55" t="s">
        <v>44</v>
      </c>
      <c r="N3" s="55"/>
      <c r="O3" s="55" t="s">
        <v>21</v>
      </c>
      <c r="P3" s="55" t="s">
        <v>45</v>
      </c>
      <c r="Q3" s="55"/>
      <c r="R3" s="200" t="s">
        <v>46</v>
      </c>
      <c r="S3" s="57" t="s">
        <v>27</v>
      </c>
      <c r="T3" s="58"/>
      <c r="U3" s="59" t="s">
        <v>45</v>
      </c>
      <c r="V3" s="60" t="s">
        <v>45</v>
      </c>
      <c r="W3" s="59"/>
      <c r="X3" s="201"/>
      <c r="Y3" s="59" t="s">
        <v>47</v>
      </c>
      <c r="Z3" s="58" t="s">
        <v>48</v>
      </c>
      <c r="AA3" s="202"/>
      <c r="AB3" s="203"/>
      <c r="AC3" s="204"/>
      <c r="AD3" s="16"/>
      <c r="AE3" s="16"/>
      <c r="AF3" s="16"/>
      <c r="AG3" s="16"/>
      <c r="AH3" s="16"/>
      <c r="AI3" s="34"/>
    </row>
    <row r="4" ht="12.75" customHeight="1">
      <c r="A4" s="205" t="s">
        <v>79</v>
      </c>
      <c r="B4" s="29" t="s">
        <v>80</v>
      </c>
      <c r="C4" s="206"/>
      <c r="D4" s="207"/>
      <c r="E4" s="207"/>
      <c r="F4" s="207"/>
      <c r="G4" s="250"/>
      <c r="H4" s="251"/>
      <c r="I4" s="252"/>
      <c r="J4" s="207"/>
      <c r="K4" s="207"/>
      <c r="L4" s="207"/>
      <c r="M4" s="207"/>
      <c r="N4" s="207"/>
      <c r="O4" s="207"/>
      <c r="P4" s="207"/>
      <c r="Q4" s="207"/>
      <c r="R4" s="209"/>
      <c r="S4" s="206"/>
      <c r="T4" s="207"/>
      <c r="U4" s="207"/>
      <c r="V4" s="207"/>
      <c r="W4" s="207"/>
      <c r="X4" s="207"/>
      <c r="Y4" s="207"/>
      <c r="Z4" s="209"/>
      <c r="AA4" s="184"/>
      <c r="AB4" s="322"/>
      <c r="AC4" s="109"/>
      <c r="AD4" s="181"/>
      <c r="AE4" s="77"/>
      <c r="AF4" s="77"/>
      <c r="AG4" s="77"/>
      <c r="AH4" s="77"/>
      <c r="AI4" s="78"/>
    </row>
    <row r="5" ht="12.75" customHeight="1">
      <c r="A5" s="212"/>
      <c r="B5" s="29" t="s">
        <v>82</v>
      </c>
      <c r="C5" s="213"/>
      <c r="D5" s="214"/>
      <c r="E5" s="214"/>
      <c r="F5" s="214"/>
      <c r="G5" s="254"/>
      <c r="H5" s="255"/>
      <c r="I5" s="256"/>
      <c r="J5" s="214"/>
      <c r="K5" s="214"/>
      <c r="L5" s="214"/>
      <c r="M5" s="214"/>
      <c r="N5" s="214"/>
      <c r="O5" s="214"/>
      <c r="P5" s="214"/>
      <c r="Q5" s="214"/>
      <c r="R5" s="216"/>
      <c r="S5" s="213"/>
      <c r="T5" s="214"/>
      <c r="U5" s="214"/>
      <c r="V5" s="214"/>
      <c r="W5" s="214"/>
      <c r="X5" s="214"/>
      <c r="Y5" s="214"/>
      <c r="Z5" s="216"/>
      <c r="AA5" s="184"/>
      <c r="AB5" s="217"/>
      <c r="AC5" s="109"/>
      <c r="AD5" s="184"/>
      <c r="AE5" s="109"/>
      <c r="AF5" s="109"/>
      <c r="AG5" s="109"/>
      <c r="AH5" s="109"/>
      <c r="AI5" s="110"/>
    </row>
    <row r="6" ht="12.75" customHeight="1">
      <c r="A6" s="205" t="s">
        <v>83</v>
      </c>
      <c r="B6" s="29" t="s">
        <v>80</v>
      </c>
      <c r="C6" s="213"/>
      <c r="D6" s="214"/>
      <c r="E6" s="214"/>
      <c r="F6" s="214"/>
      <c r="G6" s="254"/>
      <c r="H6" s="255"/>
      <c r="I6" s="256"/>
      <c r="J6" s="214"/>
      <c r="K6" s="214"/>
      <c r="L6" s="214"/>
      <c r="M6" s="214"/>
      <c r="N6" s="214"/>
      <c r="O6" s="214"/>
      <c r="P6" s="214"/>
      <c r="Q6" s="214"/>
      <c r="R6" s="216"/>
      <c r="S6" s="213"/>
      <c r="T6" s="214"/>
      <c r="U6" s="214"/>
      <c r="V6" s="214"/>
      <c r="W6" s="214"/>
      <c r="X6" s="214"/>
      <c r="Y6" s="214"/>
      <c r="Z6" s="216"/>
      <c r="AA6" s="184"/>
      <c r="AB6" s="217"/>
      <c r="AC6" s="109"/>
      <c r="AD6" s="184"/>
      <c r="AE6" s="109"/>
      <c r="AF6" s="109"/>
      <c r="AG6" s="109"/>
      <c r="AH6" s="109"/>
      <c r="AI6" s="110"/>
    </row>
    <row r="7" ht="12.75" customHeight="1">
      <c r="A7" s="212"/>
      <c r="B7" s="29" t="s">
        <v>82</v>
      </c>
      <c r="C7" s="213"/>
      <c r="D7" s="214"/>
      <c r="E7" s="214"/>
      <c r="F7" s="214"/>
      <c r="G7" s="254"/>
      <c r="H7" s="255"/>
      <c r="I7" s="256"/>
      <c r="J7" s="214"/>
      <c r="K7" s="214"/>
      <c r="L7" s="214"/>
      <c r="M7" s="214"/>
      <c r="N7" s="214"/>
      <c r="O7" s="214"/>
      <c r="P7" s="214"/>
      <c r="Q7" s="214"/>
      <c r="R7" s="216"/>
      <c r="S7" s="213"/>
      <c r="T7" s="214"/>
      <c r="U7" s="214"/>
      <c r="V7" s="214"/>
      <c r="W7" s="214"/>
      <c r="X7" s="214"/>
      <c r="Y7" s="214"/>
      <c r="Z7" s="216"/>
      <c r="AA7" s="184"/>
      <c r="AB7" s="217"/>
      <c r="AC7" s="109"/>
      <c r="AD7" s="184"/>
      <c r="AE7" s="109"/>
      <c r="AF7" s="109"/>
      <c r="AG7" s="109"/>
      <c r="AH7" s="109"/>
      <c r="AI7" s="110"/>
    </row>
    <row r="8" ht="12.75" customHeight="1">
      <c r="A8" s="205" t="s">
        <v>86</v>
      </c>
      <c r="B8" s="29" t="s">
        <v>80</v>
      </c>
      <c r="C8" s="213"/>
      <c r="D8" s="214"/>
      <c r="E8" s="214"/>
      <c r="F8" s="214"/>
      <c r="G8" s="254"/>
      <c r="H8" s="255"/>
      <c r="I8" s="256"/>
      <c r="J8" s="214"/>
      <c r="K8" s="214"/>
      <c r="L8" s="214"/>
      <c r="M8" s="214"/>
      <c r="N8" s="214"/>
      <c r="O8" s="214"/>
      <c r="P8" s="214"/>
      <c r="Q8" s="214"/>
      <c r="R8" s="216"/>
      <c r="S8" s="213"/>
      <c r="T8" s="214"/>
      <c r="U8" s="214"/>
      <c r="V8" s="214"/>
      <c r="W8" s="214"/>
      <c r="X8" s="214"/>
      <c r="Y8" s="214"/>
      <c r="Z8" s="216"/>
      <c r="AA8" s="184"/>
      <c r="AB8" s="217"/>
      <c r="AC8" s="109"/>
      <c r="AD8" s="184"/>
      <c r="AE8" s="109"/>
      <c r="AF8" s="109"/>
      <c r="AG8" s="109"/>
      <c r="AH8" s="109"/>
      <c r="AI8" s="110"/>
    </row>
    <row r="9" ht="12.75" customHeight="1">
      <c r="A9" s="212"/>
      <c r="B9" s="29" t="s">
        <v>82</v>
      </c>
      <c r="C9" s="213"/>
      <c r="D9" s="214"/>
      <c r="E9" s="214"/>
      <c r="F9" s="214"/>
      <c r="G9" s="254"/>
      <c r="H9" s="255"/>
      <c r="I9" s="256"/>
      <c r="J9" s="214"/>
      <c r="K9" s="214"/>
      <c r="L9" s="214"/>
      <c r="M9" s="214"/>
      <c r="N9" s="214"/>
      <c r="O9" s="214"/>
      <c r="P9" s="214"/>
      <c r="Q9" s="214"/>
      <c r="R9" s="216"/>
      <c r="S9" s="213"/>
      <c r="T9" s="214"/>
      <c r="U9" s="214"/>
      <c r="V9" s="214"/>
      <c r="W9" s="214"/>
      <c r="X9" s="214"/>
      <c r="Y9" s="214"/>
      <c r="Z9" s="216"/>
      <c r="AA9" s="184"/>
      <c r="AB9" s="217"/>
      <c r="AC9" s="109"/>
      <c r="AD9" s="184"/>
      <c r="AE9" s="109"/>
      <c r="AF9" s="109"/>
      <c r="AG9" s="109"/>
      <c r="AH9" s="109"/>
      <c r="AI9" s="110"/>
    </row>
    <row r="10" ht="12.75" customHeight="1">
      <c r="A10" s="205" t="s">
        <v>87</v>
      </c>
      <c r="B10" s="29" t="s">
        <v>80</v>
      </c>
      <c r="C10" s="213"/>
      <c r="D10" s="214"/>
      <c r="E10" s="214"/>
      <c r="F10" s="214"/>
      <c r="G10" s="254"/>
      <c r="H10" s="255"/>
      <c r="I10" s="256"/>
      <c r="J10" s="214"/>
      <c r="K10" s="214"/>
      <c r="L10" s="214"/>
      <c r="M10" s="214"/>
      <c r="N10" s="214"/>
      <c r="O10" s="214"/>
      <c r="P10" s="214"/>
      <c r="Q10" s="214"/>
      <c r="R10" s="216"/>
      <c r="S10" s="213"/>
      <c r="T10" s="214"/>
      <c r="U10" s="214"/>
      <c r="V10" s="214"/>
      <c r="W10" s="214"/>
      <c r="X10" s="214"/>
      <c r="Y10" s="214"/>
      <c r="Z10" s="216"/>
      <c r="AA10" s="184"/>
      <c r="AB10" s="217"/>
      <c r="AC10" s="109"/>
      <c r="AD10" s="184"/>
      <c r="AE10" s="109"/>
      <c r="AF10" s="109"/>
      <c r="AG10" s="109"/>
      <c r="AH10" s="109"/>
      <c r="AI10" s="110"/>
    </row>
    <row r="11" ht="12.75" customHeight="1">
      <c r="A11" s="212"/>
      <c r="B11" s="29" t="s">
        <v>82</v>
      </c>
      <c r="C11" s="213"/>
      <c r="D11" s="214"/>
      <c r="E11" s="214"/>
      <c r="F11" s="214"/>
      <c r="G11" s="254"/>
      <c r="H11" s="255"/>
      <c r="I11" s="256"/>
      <c r="J11" s="214"/>
      <c r="K11" s="214"/>
      <c r="L11" s="214"/>
      <c r="M11" s="214"/>
      <c r="N11" s="214"/>
      <c r="O11" s="214"/>
      <c r="P11" s="214"/>
      <c r="Q11" s="214"/>
      <c r="R11" s="216"/>
      <c r="S11" s="213"/>
      <c r="T11" s="214"/>
      <c r="U11" s="214"/>
      <c r="V11" s="214"/>
      <c r="W11" s="214"/>
      <c r="X11" s="214"/>
      <c r="Y11" s="214"/>
      <c r="Z11" s="216"/>
      <c r="AA11" s="184"/>
      <c r="AB11" s="217"/>
      <c r="AC11" s="109"/>
      <c r="AD11" s="184"/>
      <c r="AE11" s="109"/>
      <c r="AF11" s="109"/>
      <c r="AG11" s="109"/>
      <c r="AH11" s="109"/>
      <c r="AI11" s="110"/>
    </row>
    <row r="12" ht="12.75" customHeight="1">
      <c r="A12" s="205" t="s">
        <v>88</v>
      </c>
      <c r="B12" s="29" t="s">
        <v>80</v>
      </c>
      <c r="C12" s="213"/>
      <c r="D12" s="214"/>
      <c r="E12" s="214"/>
      <c r="F12" s="214"/>
      <c r="G12" s="254"/>
      <c r="H12" s="255"/>
      <c r="I12" s="256"/>
      <c r="J12" s="214"/>
      <c r="K12" s="214"/>
      <c r="L12" s="214"/>
      <c r="M12" s="214"/>
      <c r="N12" s="214"/>
      <c r="O12" s="214"/>
      <c r="P12" s="214"/>
      <c r="Q12" s="214"/>
      <c r="R12" s="216"/>
      <c r="S12" s="213"/>
      <c r="T12" s="214"/>
      <c r="U12" s="214"/>
      <c r="V12" s="214"/>
      <c r="W12" s="214"/>
      <c r="X12" s="214"/>
      <c r="Y12" s="214"/>
      <c r="Z12" s="216"/>
      <c r="AA12" s="184"/>
      <c r="AB12" s="217"/>
      <c r="AC12" s="109"/>
      <c r="AD12" s="184"/>
      <c r="AE12" s="109"/>
      <c r="AF12" s="109"/>
      <c r="AG12" s="109"/>
      <c r="AH12" s="109"/>
      <c r="AI12" s="110"/>
    </row>
    <row r="13" ht="12.75" customHeight="1">
      <c r="A13" s="212"/>
      <c r="B13" s="29" t="s">
        <v>82</v>
      </c>
      <c r="C13" s="222"/>
      <c r="D13" s="220"/>
      <c r="E13" s="220"/>
      <c r="F13" s="220"/>
      <c r="G13" s="257"/>
      <c r="H13" s="255"/>
      <c r="I13" s="258"/>
      <c r="J13" s="220"/>
      <c r="K13" s="220"/>
      <c r="L13" s="220"/>
      <c r="M13" s="220"/>
      <c r="N13" s="220"/>
      <c r="O13" s="220"/>
      <c r="P13" s="220"/>
      <c r="Q13" s="220"/>
      <c r="R13" s="223"/>
      <c r="S13" s="222"/>
      <c r="T13" s="220"/>
      <c r="U13" s="220"/>
      <c r="V13" s="220"/>
      <c r="W13" s="220"/>
      <c r="X13" s="220"/>
      <c r="Y13" s="220"/>
      <c r="Z13" s="223"/>
      <c r="AA13" s="182"/>
      <c r="AB13" s="224"/>
      <c r="AC13" s="86"/>
      <c r="AD13" s="182"/>
      <c r="AE13" s="86"/>
      <c r="AF13" s="86"/>
      <c r="AG13" s="86"/>
      <c r="AH13" s="86"/>
      <c r="AI13" s="87"/>
    </row>
    <row r="14" ht="12.75" customHeight="1">
      <c r="A14" s="205" t="s">
        <v>89</v>
      </c>
      <c r="B14" s="29" t="s">
        <v>80</v>
      </c>
      <c r="C14" s="222"/>
      <c r="D14" s="220"/>
      <c r="E14" s="220"/>
      <c r="F14" s="220"/>
      <c r="G14" s="257"/>
      <c r="H14" s="255"/>
      <c r="I14" s="258"/>
      <c r="J14" s="220"/>
      <c r="K14" s="220"/>
      <c r="L14" s="220"/>
      <c r="M14" s="220"/>
      <c r="N14" s="220"/>
      <c r="O14" s="220"/>
      <c r="P14" s="220"/>
      <c r="Q14" s="220"/>
      <c r="R14" s="223"/>
      <c r="S14" s="222"/>
      <c r="T14" s="220"/>
      <c r="U14" s="220"/>
      <c r="V14" s="220"/>
      <c r="W14" s="220"/>
      <c r="X14" s="220"/>
      <c r="Y14" s="220"/>
      <c r="Z14" s="223"/>
      <c r="AA14" s="182"/>
      <c r="AB14" s="224"/>
      <c r="AC14" s="86"/>
      <c r="AD14" s="182"/>
      <c r="AE14" s="86"/>
      <c r="AF14" s="86"/>
      <c r="AG14" s="86"/>
      <c r="AH14" s="86"/>
      <c r="AI14" s="87"/>
    </row>
    <row r="15" ht="12.75" customHeight="1">
      <c r="A15" s="212"/>
      <c r="B15" s="29" t="s">
        <v>82</v>
      </c>
      <c r="C15" s="230"/>
      <c r="D15" s="228"/>
      <c r="E15" s="228"/>
      <c r="F15" s="228"/>
      <c r="G15" s="260"/>
      <c r="H15" s="255"/>
      <c r="I15" s="261"/>
      <c r="J15" s="228"/>
      <c r="K15" s="228"/>
      <c r="L15" s="228"/>
      <c r="M15" s="228"/>
      <c r="N15" s="228"/>
      <c r="O15" s="228"/>
      <c r="P15" s="228"/>
      <c r="Q15" s="228"/>
      <c r="R15" s="231"/>
      <c r="S15" s="230"/>
      <c r="T15" s="228"/>
      <c r="U15" s="228"/>
      <c r="V15" s="228"/>
      <c r="W15" s="228"/>
      <c r="X15" s="228"/>
      <c r="Y15" s="228"/>
      <c r="Z15" s="231"/>
      <c r="AA15" s="232"/>
      <c r="AB15" s="233"/>
      <c r="AC15" s="235"/>
      <c r="AD15" s="232"/>
      <c r="AE15" s="235"/>
      <c r="AF15" s="235"/>
      <c r="AG15" s="235"/>
      <c r="AH15" s="235"/>
      <c r="AI15" s="236"/>
    </row>
    <row r="16" ht="12.75" customHeight="1">
      <c r="A16" s="205" t="s">
        <v>90</v>
      </c>
      <c r="B16" s="29" t="s">
        <v>80</v>
      </c>
      <c r="C16" s="230"/>
      <c r="D16" s="228"/>
      <c r="E16" s="228"/>
      <c r="F16" s="228"/>
      <c r="G16" s="260"/>
      <c r="H16" s="255"/>
      <c r="I16" s="261"/>
      <c r="J16" s="228"/>
      <c r="K16" s="228"/>
      <c r="L16" s="228"/>
      <c r="M16" s="228"/>
      <c r="N16" s="228"/>
      <c r="O16" s="228"/>
      <c r="P16" s="228"/>
      <c r="Q16" s="228"/>
      <c r="R16" s="231"/>
      <c r="S16" s="230"/>
      <c r="T16" s="228"/>
      <c r="U16" s="228"/>
      <c r="V16" s="228"/>
      <c r="W16" s="228"/>
      <c r="X16" s="228"/>
      <c r="Y16" s="228"/>
      <c r="Z16" s="231"/>
      <c r="AA16" s="232"/>
      <c r="AB16" s="233"/>
      <c r="AC16" s="235"/>
      <c r="AD16" s="232"/>
      <c r="AE16" s="235"/>
      <c r="AF16" s="235"/>
      <c r="AG16" s="235"/>
      <c r="AH16" s="235"/>
      <c r="AI16" s="236"/>
    </row>
    <row r="17" ht="12.75" customHeight="1">
      <c r="A17" s="212"/>
      <c r="B17" s="29" t="s">
        <v>82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2"/>
      <c r="AB17" s="233"/>
      <c r="AC17" s="235"/>
      <c r="AD17" s="183"/>
      <c r="AE17" s="95"/>
      <c r="AF17" s="95"/>
      <c r="AG17" s="95"/>
      <c r="AH17" s="95"/>
      <c r="AI17" s="96"/>
    </row>
    <row r="18" ht="12.75" customHeight="1">
      <c r="A18" s="97" t="s">
        <v>91</v>
      </c>
      <c r="B18" s="99">
        <f>SUM(C18:H18)</f>
        <v>0</v>
      </c>
      <c r="C18" s="101">
        <f t="shared" ref="C18:Z18" si="1">SUM(C4:C17)</f>
        <v>0</v>
      </c>
      <c r="D18" s="102">
        <f t="shared" si="1"/>
        <v>0</v>
      </c>
      <c r="E18" s="102">
        <f t="shared" si="1"/>
        <v>0</v>
      </c>
      <c r="F18" s="102">
        <f t="shared" si="1"/>
        <v>0</v>
      </c>
      <c r="G18" s="264">
        <f t="shared" si="1"/>
        <v>0</v>
      </c>
      <c r="H18" s="102">
        <f t="shared" si="1"/>
        <v>0</v>
      </c>
      <c r="I18" s="105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  <c r="P18" s="102">
        <f t="shared" si="1"/>
        <v>0</v>
      </c>
      <c r="Q18" s="102">
        <f t="shared" si="1"/>
        <v>0</v>
      </c>
      <c r="R18" s="104">
        <f t="shared" si="1"/>
        <v>0</v>
      </c>
      <c r="S18" s="101">
        <f t="shared" si="1"/>
        <v>0</v>
      </c>
      <c r="T18" s="102">
        <f t="shared" si="1"/>
        <v>0</v>
      </c>
      <c r="U18" s="102">
        <f t="shared" si="1"/>
        <v>0</v>
      </c>
      <c r="V18" s="102">
        <f t="shared" si="1"/>
        <v>0</v>
      </c>
      <c r="W18" s="102">
        <f t="shared" si="1"/>
        <v>0</v>
      </c>
      <c r="X18" s="102">
        <f t="shared" si="1"/>
        <v>0</v>
      </c>
      <c r="Y18" s="102">
        <f t="shared" si="1"/>
        <v>0</v>
      </c>
      <c r="Z18" s="103">
        <f t="shared" si="1"/>
        <v>0</v>
      </c>
      <c r="AA18" s="242" t="str">
        <f t="shared" ref="AA18:AC18" si="2">AVERAGE(AA4:AA17)</f>
        <v>#DIV/0!</v>
      </c>
      <c r="AB18" s="279" t="str">
        <f t="shared" si="2"/>
        <v>#DIV/0!</v>
      </c>
      <c r="AC18" s="247" t="str">
        <f t="shared" si="2"/>
        <v>#DIV/0!</v>
      </c>
      <c r="AD18" s="245"/>
      <c r="AE18" s="246"/>
      <c r="AF18" s="246"/>
      <c r="AG18" s="246"/>
      <c r="AH18" s="246"/>
      <c r="AI18" s="2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1"/>
    <mergeCell ref="A12:A13"/>
    <mergeCell ref="A14:A15"/>
    <mergeCell ref="A16:A17"/>
    <mergeCell ref="C1:H1"/>
    <mergeCell ref="I1:R1"/>
    <mergeCell ref="S1:Z1"/>
    <mergeCell ref="AA1:AC1"/>
    <mergeCell ref="A4:A5"/>
    <mergeCell ref="A6:A7"/>
    <mergeCell ref="A8:A9"/>
  </mergeCells>
  <printOptions/>
  <pageMargins bottom="0.75" footer="0.0" header="0.0" left="0.7" right="0.7" top="0.75"/>
  <pageSetup orientation="landscape"/>
  <drawing r:id="rId1"/>
</worksheet>
</file>